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osu\Desktop\2023 GDP\GDP 2022 Q4 website publication 19.04.2023\"/>
    </mc:Choice>
  </mc:AlternateContent>
  <bookViews>
    <workbookView xWindow="0" yWindow="0" windowWidth="23040" windowHeight="9372"/>
  </bookViews>
  <sheets>
    <sheet name="current gdp" sheetId="2" r:id="rId1"/>
    <sheet name="sectoral share of gdp" sheetId="3" r:id="rId2"/>
    <sheet name="constant gdp" sheetId="1" state="hidden" r:id="rId3"/>
    <sheet name="gdp growth" sheetId="4" state="hidden" r:id="rId4"/>
    <sheet name="Sheet1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M110" i="4"/>
  <c r="L3" i="4"/>
  <c r="L110" i="4" s="1"/>
  <c r="L112" i="4" s="1"/>
  <c r="K3" i="4"/>
  <c r="K110" i="4" s="1"/>
  <c r="K112" i="4" s="1"/>
  <c r="J3" i="4"/>
  <c r="J110" i="4" s="1"/>
  <c r="J112" i="4" s="1"/>
  <c r="I3" i="4"/>
  <c r="I110" i="4" s="1"/>
  <c r="I112" i="4" s="1"/>
  <c r="H3" i="4"/>
  <c r="H110" i="4" s="1"/>
  <c r="H112" i="4" s="1"/>
  <c r="G3" i="4"/>
  <c r="G110" i="4" s="1"/>
  <c r="G112" i="4" s="1"/>
  <c r="F3" i="4"/>
  <c r="F110" i="4" s="1"/>
  <c r="F112" i="4" s="1"/>
  <c r="E3" i="4"/>
  <c r="E110" i="4" s="1"/>
  <c r="E112" i="4" s="1"/>
  <c r="D3" i="4"/>
  <c r="D110" i="4" s="1"/>
  <c r="D112" i="4" s="1"/>
  <c r="J64" i="2"/>
  <c r="J55" i="2"/>
  <c r="J63" i="2"/>
  <c r="J61" i="2" s="1"/>
  <c r="I63" i="2"/>
  <c r="H63" i="2"/>
  <c r="C61" i="2"/>
  <c r="D61" i="2"/>
  <c r="E61" i="2"/>
  <c r="F61" i="2"/>
  <c r="G61" i="2"/>
  <c r="I61" i="2"/>
  <c r="E91" i="2"/>
  <c r="F91" i="2"/>
  <c r="G91" i="2"/>
  <c r="H91" i="2"/>
  <c r="I91" i="2"/>
  <c r="J91" i="2"/>
  <c r="K91" i="2"/>
  <c r="L91" i="2"/>
  <c r="D91" i="2"/>
  <c r="C78" i="2"/>
  <c r="D78" i="2"/>
  <c r="E75" i="2"/>
  <c r="F75" i="2"/>
  <c r="G75" i="2"/>
  <c r="H75" i="2"/>
  <c r="I75" i="2"/>
  <c r="J75" i="2"/>
  <c r="K75" i="2"/>
  <c r="L75" i="2"/>
  <c r="D75" i="2"/>
  <c r="E109" i="2"/>
  <c r="F109" i="2"/>
  <c r="G109" i="2"/>
  <c r="H109" i="2"/>
  <c r="I109" i="2"/>
  <c r="J109" i="2"/>
  <c r="K109" i="2"/>
  <c r="L109" i="2"/>
  <c r="D109" i="2"/>
  <c r="D97" i="2"/>
  <c r="E97" i="2"/>
  <c r="F97" i="2"/>
  <c r="G97" i="2"/>
  <c r="H97" i="2"/>
  <c r="I97" i="2"/>
  <c r="J97" i="2"/>
  <c r="K97" i="2"/>
  <c r="L97" i="2"/>
  <c r="C97" i="2"/>
  <c r="L51" i="2"/>
  <c r="K51" i="2"/>
  <c r="L43" i="2"/>
  <c r="L42" i="2"/>
  <c r="K19" i="2"/>
  <c r="H61" i="2" l="1"/>
  <c r="L47" i="2"/>
  <c r="K61" i="2" l="1"/>
  <c r="E78" i="2"/>
  <c r="L61" i="2" l="1"/>
  <c r="F78" i="2"/>
  <c r="G78" i="2" l="1"/>
  <c r="H78" i="2" l="1"/>
  <c r="I78" i="2" l="1"/>
  <c r="J78" i="2" l="1"/>
  <c r="L78" i="2" l="1"/>
  <c r="K78" i="2"/>
  <c r="F12" i="2" l="1"/>
  <c r="F10" i="2" l="1"/>
  <c r="M110" i="1"/>
  <c r="C105" i="1"/>
  <c r="C100" i="1"/>
  <c r="C97" i="1"/>
  <c r="C95" i="1"/>
  <c r="C93" i="1"/>
  <c r="C86" i="1"/>
  <c r="C78" i="1"/>
  <c r="C76" i="1"/>
  <c r="C50" i="1"/>
  <c r="C47" i="1"/>
  <c r="C43" i="1"/>
  <c r="C41" i="1"/>
  <c r="C19" i="1"/>
  <c r="C12" i="1"/>
  <c r="C10" i="1"/>
  <c r="C9" i="1" s="1"/>
  <c r="L3" i="1"/>
  <c r="L110" i="1" s="1"/>
  <c r="L112" i="1" s="1"/>
  <c r="K3" i="1"/>
  <c r="J3" i="1"/>
  <c r="I3" i="1"/>
  <c r="H3" i="1"/>
  <c r="G3" i="1"/>
  <c r="F3" i="1"/>
  <c r="F110" i="1" s="1"/>
  <c r="F112" i="1" s="1"/>
  <c r="E3" i="1"/>
  <c r="D3" i="1"/>
  <c r="C110" i="1" l="1"/>
  <c r="C112" i="1" s="1"/>
  <c r="I110" i="1"/>
  <c r="I112" i="1" s="1"/>
  <c r="K110" i="1"/>
  <c r="K112" i="1" s="1"/>
  <c r="H110" i="1"/>
  <c r="H112" i="1" s="1"/>
  <c r="D110" i="1"/>
  <c r="D112" i="1" s="1"/>
  <c r="E110" i="1"/>
  <c r="E112" i="1" s="1"/>
  <c r="G110" i="1"/>
  <c r="G112" i="1" s="1"/>
  <c r="J110" i="1"/>
  <c r="J112" i="1" s="1"/>
  <c r="D95" i="2" l="1"/>
  <c r="E95" i="2"/>
  <c r="F95" i="2"/>
  <c r="G95" i="2"/>
  <c r="H95" i="2"/>
  <c r="I95" i="2"/>
  <c r="J95" i="2"/>
  <c r="K95" i="2"/>
  <c r="L95" i="2"/>
  <c r="C95" i="2"/>
  <c r="D93" i="2"/>
  <c r="E93" i="2"/>
  <c r="F93" i="2"/>
  <c r="G93" i="2"/>
  <c r="H93" i="2"/>
  <c r="I93" i="2"/>
  <c r="J93" i="2"/>
  <c r="K93" i="2"/>
  <c r="L93" i="2"/>
  <c r="D76" i="2"/>
  <c r="E76" i="2"/>
  <c r="F76" i="2"/>
  <c r="G76" i="2"/>
  <c r="H76" i="2"/>
  <c r="I76" i="2"/>
  <c r="J76" i="2"/>
  <c r="K76" i="2"/>
  <c r="L76" i="2"/>
  <c r="I48" i="2"/>
  <c r="H48" i="2"/>
  <c r="E48" i="2"/>
  <c r="F48" i="2"/>
  <c r="G48" i="2"/>
  <c r="J48" i="2"/>
  <c r="D48" i="2"/>
  <c r="I50" i="2" l="1"/>
  <c r="H50" i="2"/>
  <c r="G50" i="2"/>
  <c r="F50" i="2"/>
  <c r="E50" i="2"/>
  <c r="L50" i="2"/>
  <c r="D50" i="2"/>
  <c r="K50" i="2"/>
  <c r="J50" i="2"/>
  <c r="E43" i="2"/>
  <c r="F43" i="2"/>
  <c r="G43" i="2"/>
  <c r="H43" i="2"/>
  <c r="I43" i="2"/>
  <c r="J43" i="2"/>
  <c r="K43" i="2"/>
  <c r="D43" i="2"/>
  <c r="D41" i="2" l="1"/>
  <c r="E41" i="2"/>
  <c r="F41" i="2"/>
  <c r="G41" i="2"/>
  <c r="H41" i="2"/>
  <c r="I41" i="2"/>
  <c r="J41" i="2"/>
  <c r="C19" i="2"/>
  <c r="F9" i="2" l="1"/>
  <c r="L19" i="2"/>
  <c r="C12" i="2"/>
  <c r="C10" i="2" l="1"/>
  <c r="D12" i="2"/>
  <c r="E12" i="2"/>
  <c r="E10" i="2" l="1"/>
  <c r="D10" i="2"/>
  <c r="G12" i="2"/>
  <c r="D9" i="2" l="1"/>
  <c r="G10" i="2"/>
  <c r="E9" i="2"/>
  <c r="H12" i="2"/>
  <c r="H10" i="2" l="1"/>
  <c r="G9" i="2"/>
  <c r="I12" i="2"/>
  <c r="H9" i="2" l="1"/>
  <c r="I10" i="2"/>
  <c r="J12" i="2"/>
  <c r="I9" i="2" l="1"/>
  <c r="J10" i="2"/>
  <c r="K12" i="2"/>
  <c r="K10" i="2" l="1"/>
  <c r="J9" i="2"/>
  <c r="C3" i="2"/>
  <c r="E3" i="2"/>
  <c r="F3" i="2"/>
  <c r="G3" i="2"/>
  <c r="H3" i="2"/>
  <c r="I3" i="2"/>
  <c r="D3" i="2"/>
  <c r="C105" i="2"/>
  <c r="C100" i="2"/>
  <c r="C93" i="2"/>
  <c r="C86" i="2"/>
  <c r="C76" i="2"/>
  <c r="C47" i="2"/>
  <c r="C43" i="2"/>
  <c r="C41" i="2"/>
  <c r="D110" i="2" l="1"/>
  <c r="D3" i="3" s="1"/>
  <c r="I112" i="2"/>
  <c r="I3" i="3"/>
  <c r="E112" i="2"/>
  <c r="E3" i="3"/>
  <c r="E110" i="2"/>
  <c r="H110" i="2"/>
  <c r="C50" i="2"/>
  <c r="G110" i="2"/>
  <c r="J110" i="2"/>
  <c r="I110" i="2"/>
  <c r="F110" i="2"/>
  <c r="C9" i="2"/>
  <c r="J5" i="3" l="1"/>
  <c r="J13" i="3"/>
  <c r="J17" i="3"/>
  <c r="J21" i="3"/>
  <c r="J25" i="3"/>
  <c r="J29" i="3"/>
  <c r="J33" i="3"/>
  <c r="J37" i="3"/>
  <c r="J45" i="3"/>
  <c r="J49" i="3"/>
  <c r="J53" i="3"/>
  <c r="J57" i="3"/>
  <c r="J65" i="3"/>
  <c r="J69" i="3"/>
  <c r="J73" i="3"/>
  <c r="J77" i="3"/>
  <c r="J81" i="3"/>
  <c r="J85" i="3"/>
  <c r="J89" i="3"/>
  <c r="J101" i="3"/>
  <c r="J105" i="3"/>
  <c r="J4" i="3"/>
  <c r="J8" i="3"/>
  <c r="J16" i="3"/>
  <c r="J20" i="3"/>
  <c r="J24" i="3"/>
  <c r="J28" i="3"/>
  <c r="J32" i="3"/>
  <c r="J36" i="3"/>
  <c r="J40" i="3"/>
  <c r="J44" i="3"/>
  <c r="J52" i="3"/>
  <c r="J56" i="3"/>
  <c r="J60" i="3"/>
  <c r="J68" i="3"/>
  <c r="J72" i="3"/>
  <c r="J80" i="3"/>
  <c r="J84" i="3"/>
  <c r="J88" i="3"/>
  <c r="J92" i="3"/>
  <c r="J96" i="3"/>
  <c r="J100" i="3"/>
  <c r="J104" i="3"/>
  <c r="J108" i="3"/>
  <c r="J3" i="3"/>
  <c r="J6" i="3"/>
  <c r="J35" i="3"/>
  <c r="J38" i="3"/>
  <c r="J67" i="3"/>
  <c r="J70" i="3"/>
  <c r="J99" i="3"/>
  <c r="J102" i="3"/>
  <c r="J7" i="3"/>
  <c r="J39" i="3"/>
  <c r="J42" i="3"/>
  <c r="J71" i="3"/>
  <c r="J74" i="3"/>
  <c r="J103" i="3"/>
  <c r="J106" i="3"/>
  <c r="J31" i="3"/>
  <c r="J11" i="3"/>
  <c r="J14" i="3"/>
  <c r="J46" i="3"/>
  <c r="J107" i="3"/>
  <c r="J110" i="3"/>
  <c r="J63" i="3"/>
  <c r="J15" i="3"/>
  <c r="J18" i="3"/>
  <c r="J47" i="3"/>
  <c r="J79" i="3"/>
  <c r="J82" i="3"/>
  <c r="J19" i="3"/>
  <c r="J22" i="3"/>
  <c r="J51" i="3"/>
  <c r="J54" i="3"/>
  <c r="J83" i="3"/>
  <c r="J86" i="3"/>
  <c r="J66" i="3"/>
  <c r="J98" i="3"/>
  <c r="J23" i="3"/>
  <c r="J26" i="3"/>
  <c r="J58" i="3"/>
  <c r="J87" i="3"/>
  <c r="J90" i="3"/>
  <c r="J34" i="3"/>
  <c r="J27" i="3"/>
  <c r="J30" i="3"/>
  <c r="J59" i="3"/>
  <c r="J62" i="3"/>
  <c r="J94" i="3"/>
  <c r="J61" i="3"/>
  <c r="J64" i="3"/>
  <c r="J91" i="3"/>
  <c r="J75" i="3"/>
  <c r="J97" i="3"/>
  <c r="J109" i="3"/>
  <c r="J55" i="3"/>
  <c r="J78" i="3"/>
  <c r="J48" i="3"/>
  <c r="J95" i="3"/>
  <c r="J76" i="3"/>
  <c r="J93" i="3"/>
  <c r="J50" i="3"/>
  <c r="J43" i="3"/>
  <c r="J41" i="3"/>
  <c r="J12" i="3"/>
  <c r="J10" i="3"/>
  <c r="J112" i="2"/>
  <c r="H4" i="3"/>
  <c r="H8" i="3"/>
  <c r="H16" i="3"/>
  <c r="H20" i="3"/>
  <c r="H24" i="3"/>
  <c r="H28" i="3"/>
  <c r="H32" i="3"/>
  <c r="H36" i="3"/>
  <c r="H40" i="3"/>
  <c r="H44" i="3"/>
  <c r="H52" i="3"/>
  <c r="H56" i="3"/>
  <c r="H60" i="3"/>
  <c r="H64" i="3"/>
  <c r="H68" i="3"/>
  <c r="H72" i="3"/>
  <c r="H80" i="3"/>
  <c r="H84" i="3"/>
  <c r="H88" i="3"/>
  <c r="H92" i="3"/>
  <c r="H96" i="3"/>
  <c r="H100" i="3"/>
  <c r="H104" i="3"/>
  <c r="H108" i="3"/>
  <c r="H7" i="3"/>
  <c r="H11" i="3"/>
  <c r="H15" i="3"/>
  <c r="H19" i="3"/>
  <c r="H23" i="3"/>
  <c r="H27" i="3"/>
  <c r="H31" i="3"/>
  <c r="H35" i="3"/>
  <c r="H39" i="3"/>
  <c r="H47" i="3"/>
  <c r="H51" i="3"/>
  <c r="H55" i="3"/>
  <c r="H59" i="3"/>
  <c r="H67" i="3"/>
  <c r="H71" i="3"/>
  <c r="H79" i="3"/>
  <c r="H83" i="3"/>
  <c r="H87" i="3"/>
  <c r="H99" i="3"/>
  <c r="H103" i="3"/>
  <c r="H107" i="3"/>
  <c r="H14" i="3"/>
  <c r="H17" i="3"/>
  <c r="H46" i="3"/>
  <c r="H49" i="3"/>
  <c r="H81" i="3"/>
  <c r="H110" i="3"/>
  <c r="H13" i="3"/>
  <c r="H109" i="3"/>
  <c r="H18" i="3"/>
  <c r="H21" i="3"/>
  <c r="H53" i="3"/>
  <c r="H82" i="3"/>
  <c r="H85" i="3"/>
  <c r="H42" i="3"/>
  <c r="H74" i="3"/>
  <c r="H22" i="3"/>
  <c r="H25" i="3"/>
  <c r="H54" i="3"/>
  <c r="H57" i="3"/>
  <c r="H86" i="3"/>
  <c r="H89" i="3"/>
  <c r="H26" i="3"/>
  <c r="H29" i="3"/>
  <c r="H58" i="3"/>
  <c r="H90" i="3"/>
  <c r="H106" i="3"/>
  <c r="H30" i="3"/>
  <c r="H33" i="3"/>
  <c r="H62" i="3"/>
  <c r="H65" i="3"/>
  <c r="H94" i="3"/>
  <c r="H45" i="3"/>
  <c r="H5" i="3"/>
  <c r="H34" i="3"/>
  <c r="H37" i="3"/>
  <c r="H66" i="3"/>
  <c r="H69" i="3"/>
  <c r="H98" i="3"/>
  <c r="H101" i="3"/>
  <c r="H6" i="3"/>
  <c r="H38" i="3"/>
  <c r="H70" i="3"/>
  <c r="H73" i="3"/>
  <c r="H102" i="3"/>
  <c r="H105" i="3"/>
  <c r="H77" i="3"/>
  <c r="H97" i="3"/>
  <c r="H75" i="3"/>
  <c r="H91" i="3"/>
  <c r="H63" i="3"/>
  <c r="H61" i="3"/>
  <c r="H78" i="3"/>
  <c r="H76" i="3"/>
  <c r="H48" i="3"/>
  <c r="H95" i="3"/>
  <c r="H93" i="3"/>
  <c r="H43" i="3"/>
  <c r="H50" i="3"/>
  <c r="H41" i="3"/>
  <c r="H12" i="3"/>
  <c r="H10" i="3"/>
  <c r="H9" i="3"/>
  <c r="H112" i="2"/>
  <c r="J9" i="3"/>
  <c r="H3" i="3"/>
  <c r="F7" i="3"/>
  <c r="F11" i="3"/>
  <c r="F15" i="3"/>
  <c r="F19" i="3"/>
  <c r="F23" i="3"/>
  <c r="F27" i="3"/>
  <c r="F31" i="3"/>
  <c r="F35" i="3"/>
  <c r="F39" i="3"/>
  <c r="F47" i="3"/>
  <c r="F51" i="3"/>
  <c r="F55" i="3"/>
  <c r="F59" i="3"/>
  <c r="F63" i="3"/>
  <c r="F67" i="3"/>
  <c r="F71" i="3"/>
  <c r="F79" i="3"/>
  <c r="F83" i="3"/>
  <c r="F87" i="3"/>
  <c r="F99" i="3"/>
  <c r="F103" i="3"/>
  <c r="F107" i="3"/>
  <c r="F6" i="3"/>
  <c r="F14" i="3"/>
  <c r="F18" i="3"/>
  <c r="F22" i="3"/>
  <c r="F26" i="3"/>
  <c r="F30" i="3"/>
  <c r="F34" i="3"/>
  <c r="F38" i="3"/>
  <c r="F42" i="3"/>
  <c r="F46" i="3"/>
  <c r="F54" i="3"/>
  <c r="F58" i="3"/>
  <c r="F62" i="3"/>
  <c r="F66" i="3"/>
  <c r="F70" i="3"/>
  <c r="F74" i="3"/>
  <c r="F82" i="3"/>
  <c r="F86" i="3"/>
  <c r="F90" i="3"/>
  <c r="F94" i="3"/>
  <c r="F98" i="3"/>
  <c r="F102" i="3"/>
  <c r="F106" i="3"/>
  <c r="F110" i="3"/>
  <c r="F25" i="3"/>
  <c r="F28" i="3"/>
  <c r="F57" i="3"/>
  <c r="F60" i="3"/>
  <c r="F89" i="3"/>
  <c r="F92" i="3"/>
  <c r="F53" i="3"/>
  <c r="F85" i="3"/>
  <c r="F29" i="3"/>
  <c r="F32" i="3"/>
  <c r="F64" i="3"/>
  <c r="F96" i="3"/>
  <c r="F21" i="3"/>
  <c r="F4" i="3"/>
  <c r="F33" i="3"/>
  <c r="F36" i="3"/>
  <c r="F65" i="3"/>
  <c r="F68" i="3"/>
  <c r="F100" i="3"/>
  <c r="F5" i="3"/>
  <c r="F8" i="3"/>
  <c r="F37" i="3"/>
  <c r="F40" i="3"/>
  <c r="F69" i="3"/>
  <c r="F72" i="3"/>
  <c r="F101" i="3"/>
  <c r="F104" i="3"/>
  <c r="F44" i="3"/>
  <c r="F73" i="3"/>
  <c r="F105" i="3"/>
  <c r="F108" i="3"/>
  <c r="F24" i="3"/>
  <c r="F13" i="3"/>
  <c r="F16" i="3"/>
  <c r="F45" i="3"/>
  <c r="F77" i="3"/>
  <c r="F80" i="3"/>
  <c r="F88" i="3"/>
  <c r="F17" i="3"/>
  <c r="F20" i="3"/>
  <c r="F49" i="3"/>
  <c r="F52" i="3"/>
  <c r="F81" i="3"/>
  <c r="F84" i="3"/>
  <c r="F56" i="3"/>
  <c r="F109" i="3"/>
  <c r="F61" i="3"/>
  <c r="F75" i="3"/>
  <c r="F91" i="3"/>
  <c r="F97" i="3"/>
  <c r="F78" i="3"/>
  <c r="F12" i="3"/>
  <c r="F10" i="3"/>
  <c r="F93" i="3"/>
  <c r="F76" i="3"/>
  <c r="F95" i="3"/>
  <c r="F48" i="3"/>
  <c r="F50" i="3"/>
  <c r="F43" i="3"/>
  <c r="F41" i="3"/>
  <c r="F9" i="3"/>
  <c r="F3" i="3"/>
  <c r="F112" i="2"/>
  <c r="G4" i="3"/>
  <c r="G8" i="3"/>
  <c r="G16" i="3"/>
  <c r="G20" i="3"/>
  <c r="G24" i="3"/>
  <c r="G28" i="3"/>
  <c r="G32" i="3"/>
  <c r="G36" i="3"/>
  <c r="G40" i="3"/>
  <c r="G44" i="3"/>
  <c r="G52" i="3"/>
  <c r="G56" i="3"/>
  <c r="G60" i="3"/>
  <c r="G64" i="3"/>
  <c r="G68" i="3"/>
  <c r="G72" i="3"/>
  <c r="G80" i="3"/>
  <c r="G84" i="3"/>
  <c r="G88" i="3"/>
  <c r="G92" i="3"/>
  <c r="G96" i="3"/>
  <c r="G100" i="3"/>
  <c r="G104" i="3"/>
  <c r="G108" i="3"/>
  <c r="G7" i="3"/>
  <c r="G11" i="3"/>
  <c r="G15" i="3"/>
  <c r="G19" i="3"/>
  <c r="G23" i="3"/>
  <c r="G27" i="3"/>
  <c r="G31" i="3"/>
  <c r="G35" i="3"/>
  <c r="G39" i="3"/>
  <c r="G47" i="3"/>
  <c r="G51" i="3"/>
  <c r="G55" i="3"/>
  <c r="G59" i="3"/>
  <c r="G63" i="3"/>
  <c r="G67" i="3"/>
  <c r="G71" i="3"/>
  <c r="G79" i="3"/>
  <c r="G83" i="3"/>
  <c r="G87" i="3"/>
  <c r="G99" i="3"/>
  <c r="G103" i="3"/>
  <c r="G107" i="3"/>
  <c r="G6" i="3"/>
  <c r="G14" i="3"/>
  <c r="G18" i="3"/>
  <c r="G22" i="3"/>
  <c r="G26" i="3"/>
  <c r="G30" i="3"/>
  <c r="G34" i="3"/>
  <c r="G38" i="3"/>
  <c r="G42" i="3"/>
  <c r="G46" i="3"/>
  <c r="G54" i="3"/>
  <c r="G58" i="3"/>
  <c r="G62" i="3"/>
  <c r="G66" i="3"/>
  <c r="G70" i="3"/>
  <c r="G74" i="3"/>
  <c r="G82" i="3"/>
  <c r="G86" i="3"/>
  <c r="G90" i="3"/>
  <c r="G94" i="3"/>
  <c r="G98" i="3"/>
  <c r="G102" i="3"/>
  <c r="G106" i="3"/>
  <c r="G110" i="3"/>
  <c r="G21" i="3"/>
  <c r="G53" i="3"/>
  <c r="G85" i="3"/>
  <c r="G25" i="3"/>
  <c r="G57" i="3"/>
  <c r="G89" i="3"/>
  <c r="G29" i="3"/>
  <c r="G17" i="3"/>
  <c r="G33" i="3"/>
  <c r="G65" i="3"/>
  <c r="G5" i="3"/>
  <c r="G37" i="3"/>
  <c r="G69" i="3"/>
  <c r="G101" i="3"/>
  <c r="G81" i="3"/>
  <c r="G73" i="3"/>
  <c r="G105" i="3"/>
  <c r="G49" i="3"/>
  <c r="G13" i="3"/>
  <c r="G45" i="3"/>
  <c r="G77" i="3"/>
  <c r="G97" i="3"/>
  <c r="G75" i="3"/>
  <c r="G91" i="3"/>
  <c r="G109" i="3"/>
  <c r="G61" i="3"/>
  <c r="G78" i="3"/>
  <c r="G48" i="3"/>
  <c r="G93" i="3"/>
  <c r="G76" i="3"/>
  <c r="G95" i="3"/>
  <c r="G50" i="3"/>
  <c r="G43" i="3"/>
  <c r="G41" i="3"/>
  <c r="G12" i="3"/>
  <c r="G10" i="3"/>
  <c r="G9" i="3"/>
  <c r="G3" i="3"/>
  <c r="D18" i="3"/>
  <c r="D11" i="3"/>
  <c r="D19" i="3"/>
  <c r="D27" i="3"/>
  <c r="D20" i="3"/>
  <c r="D28" i="3"/>
  <c r="D36" i="3"/>
  <c r="D13" i="3"/>
  <c r="D21" i="3"/>
  <c r="D29" i="3"/>
  <c r="D14" i="3"/>
  <c r="D22" i="3"/>
  <c r="D30" i="3"/>
  <c r="D38" i="3"/>
  <c r="D25" i="3"/>
  <c r="D39" i="3"/>
  <c r="D47" i="3"/>
  <c r="D55" i="3"/>
  <c r="D63" i="3"/>
  <c r="D71" i="3"/>
  <c r="D79" i="3"/>
  <c r="D87" i="3"/>
  <c r="D103" i="3"/>
  <c r="D5" i="3"/>
  <c r="D78" i="3"/>
  <c r="D26" i="3"/>
  <c r="D40" i="3"/>
  <c r="D56" i="3"/>
  <c r="D64" i="3"/>
  <c r="D72" i="3"/>
  <c r="D80" i="3"/>
  <c r="D88" i="3"/>
  <c r="D96" i="3"/>
  <c r="D104" i="3"/>
  <c r="D6" i="3"/>
  <c r="D37" i="3"/>
  <c r="D94" i="3"/>
  <c r="D31" i="3"/>
  <c r="D49" i="3"/>
  <c r="D57" i="3"/>
  <c r="D65" i="3"/>
  <c r="D73" i="3"/>
  <c r="D81" i="3"/>
  <c r="D89" i="3"/>
  <c r="D105" i="3"/>
  <c r="D7" i="3"/>
  <c r="D54" i="3"/>
  <c r="D102" i="3"/>
  <c r="D15" i="3"/>
  <c r="D32" i="3"/>
  <c r="D42" i="3"/>
  <c r="D58" i="3"/>
  <c r="D66" i="3"/>
  <c r="D74" i="3"/>
  <c r="D82" i="3"/>
  <c r="D90" i="3"/>
  <c r="D98" i="3"/>
  <c r="D106" i="3"/>
  <c r="D8" i="3"/>
  <c r="D16" i="3"/>
  <c r="D33" i="3"/>
  <c r="D51" i="3"/>
  <c r="D59" i="3"/>
  <c r="D67" i="3"/>
  <c r="D83" i="3"/>
  <c r="D99" i="3"/>
  <c r="D107" i="3"/>
  <c r="D46" i="3"/>
  <c r="D70" i="3"/>
  <c r="D110" i="3"/>
  <c r="D17" i="3"/>
  <c r="D34" i="3"/>
  <c r="D44" i="3"/>
  <c r="D52" i="3"/>
  <c r="D60" i="3"/>
  <c r="D68" i="3"/>
  <c r="D84" i="3"/>
  <c r="D92" i="3"/>
  <c r="D100" i="3"/>
  <c r="D108" i="3"/>
  <c r="D4" i="3"/>
  <c r="D24" i="3"/>
  <c r="D86" i="3"/>
  <c r="D23" i="3"/>
  <c r="D35" i="3"/>
  <c r="D45" i="3"/>
  <c r="D53" i="3"/>
  <c r="D69" i="3"/>
  <c r="D77" i="3"/>
  <c r="D85" i="3"/>
  <c r="D101" i="3"/>
  <c r="D62" i="3"/>
  <c r="D97" i="3"/>
  <c r="D109" i="3"/>
  <c r="D91" i="3"/>
  <c r="D75" i="3"/>
  <c r="D61" i="3"/>
  <c r="D48" i="3"/>
  <c r="D95" i="3"/>
  <c r="D93" i="3"/>
  <c r="D76" i="3"/>
  <c r="D50" i="3"/>
  <c r="D43" i="3"/>
  <c r="D41" i="3"/>
  <c r="D12" i="3"/>
  <c r="D10" i="3"/>
  <c r="D9" i="3"/>
  <c r="G112" i="2"/>
  <c r="I5" i="3"/>
  <c r="I13" i="3"/>
  <c r="I17" i="3"/>
  <c r="I21" i="3"/>
  <c r="I25" i="3"/>
  <c r="I29" i="3"/>
  <c r="I33" i="3"/>
  <c r="I37" i="3"/>
  <c r="I45" i="3"/>
  <c r="I49" i="3"/>
  <c r="I53" i="3"/>
  <c r="I57" i="3"/>
  <c r="I65" i="3"/>
  <c r="I69" i="3"/>
  <c r="I73" i="3"/>
  <c r="I77" i="3"/>
  <c r="I81" i="3"/>
  <c r="I85" i="3"/>
  <c r="I89" i="3"/>
  <c r="I101" i="3"/>
  <c r="I105" i="3"/>
  <c r="I4" i="3"/>
  <c r="I8" i="3"/>
  <c r="I16" i="3"/>
  <c r="I20" i="3"/>
  <c r="I24" i="3"/>
  <c r="I28" i="3"/>
  <c r="I32" i="3"/>
  <c r="I36" i="3"/>
  <c r="I40" i="3"/>
  <c r="I44" i="3"/>
  <c r="I52" i="3"/>
  <c r="I56" i="3"/>
  <c r="I60" i="3"/>
  <c r="I64" i="3"/>
  <c r="I68" i="3"/>
  <c r="I72" i="3"/>
  <c r="I80" i="3"/>
  <c r="I84" i="3"/>
  <c r="I88" i="3"/>
  <c r="I92" i="3"/>
  <c r="I96" i="3"/>
  <c r="I100" i="3"/>
  <c r="I104" i="3"/>
  <c r="I108" i="3"/>
  <c r="I7" i="3"/>
  <c r="I11" i="3"/>
  <c r="I15" i="3"/>
  <c r="I19" i="3"/>
  <c r="I23" i="3"/>
  <c r="I27" i="3"/>
  <c r="I31" i="3"/>
  <c r="I35" i="3"/>
  <c r="I39" i="3"/>
  <c r="I47" i="3"/>
  <c r="I51" i="3"/>
  <c r="I55" i="3"/>
  <c r="I59" i="3"/>
  <c r="I67" i="3"/>
  <c r="I71" i="3"/>
  <c r="I79" i="3"/>
  <c r="I83" i="3"/>
  <c r="I87" i="3"/>
  <c r="I99" i="3"/>
  <c r="I103" i="3"/>
  <c r="I107" i="3"/>
  <c r="I42" i="3"/>
  <c r="I74" i="3"/>
  <c r="I106" i="3"/>
  <c r="I14" i="3"/>
  <c r="I46" i="3"/>
  <c r="I110" i="3"/>
  <c r="I18" i="3"/>
  <c r="I82" i="3"/>
  <c r="I22" i="3"/>
  <c r="I54" i="3"/>
  <c r="I86" i="3"/>
  <c r="I6" i="3"/>
  <c r="I26" i="3"/>
  <c r="I58" i="3"/>
  <c r="I90" i="3"/>
  <c r="I38" i="3"/>
  <c r="I30" i="3"/>
  <c r="I62" i="3"/>
  <c r="I94" i="3"/>
  <c r="I70" i="3"/>
  <c r="I34" i="3"/>
  <c r="I66" i="3"/>
  <c r="I98" i="3"/>
  <c r="I102" i="3"/>
  <c r="I109" i="3"/>
  <c r="I75" i="3"/>
  <c r="I61" i="3"/>
  <c r="I63" i="3"/>
  <c r="I97" i="3"/>
  <c r="I91" i="3"/>
  <c r="I78" i="3"/>
  <c r="I95" i="3"/>
  <c r="I48" i="3"/>
  <c r="I93" i="3"/>
  <c r="I76" i="3"/>
  <c r="I43" i="3"/>
  <c r="I50" i="3"/>
  <c r="I41" i="3"/>
  <c r="I12" i="3"/>
  <c r="I10" i="3"/>
  <c r="I9" i="3"/>
  <c r="C110" i="2"/>
  <c r="C9" i="3" s="1"/>
  <c r="C50" i="3"/>
  <c r="E7" i="3"/>
  <c r="E11" i="3"/>
  <c r="E15" i="3"/>
  <c r="E19" i="3"/>
  <c r="E23" i="3"/>
  <c r="E27" i="3"/>
  <c r="E31" i="3"/>
  <c r="E35" i="3"/>
  <c r="E39" i="3"/>
  <c r="E47" i="3"/>
  <c r="E51" i="3"/>
  <c r="E55" i="3"/>
  <c r="E59" i="3"/>
  <c r="E63" i="3"/>
  <c r="E67" i="3"/>
  <c r="E71" i="3"/>
  <c r="E79" i="3"/>
  <c r="E83" i="3"/>
  <c r="E87" i="3"/>
  <c r="E99" i="3"/>
  <c r="E103" i="3"/>
  <c r="E107" i="3"/>
  <c r="E6" i="3"/>
  <c r="E14" i="3"/>
  <c r="E18" i="3"/>
  <c r="E22" i="3"/>
  <c r="E26" i="3"/>
  <c r="E30" i="3"/>
  <c r="E34" i="3"/>
  <c r="E38" i="3"/>
  <c r="E42" i="3"/>
  <c r="E46" i="3"/>
  <c r="E54" i="3"/>
  <c r="E58" i="3"/>
  <c r="E62" i="3"/>
  <c r="E66" i="3"/>
  <c r="E70" i="3"/>
  <c r="E74" i="3"/>
  <c r="E82" i="3"/>
  <c r="E86" i="3"/>
  <c r="E90" i="3"/>
  <c r="E94" i="3"/>
  <c r="E98" i="3"/>
  <c r="E102" i="3"/>
  <c r="E106" i="3"/>
  <c r="E110" i="3"/>
  <c r="E5" i="3"/>
  <c r="E13" i="3"/>
  <c r="E17" i="3"/>
  <c r="E21" i="3"/>
  <c r="E25" i="3"/>
  <c r="E29" i="3"/>
  <c r="E33" i="3"/>
  <c r="E37" i="3"/>
  <c r="E45" i="3"/>
  <c r="E49" i="3"/>
  <c r="E53" i="3"/>
  <c r="E57" i="3"/>
  <c r="E65" i="3"/>
  <c r="E69" i="3"/>
  <c r="E73" i="3"/>
  <c r="E77" i="3"/>
  <c r="E81" i="3"/>
  <c r="E85" i="3"/>
  <c r="E89" i="3"/>
  <c r="E101" i="3"/>
  <c r="E105" i="3"/>
  <c r="E32" i="3"/>
  <c r="E64" i="3"/>
  <c r="E96" i="3"/>
  <c r="E4" i="3"/>
  <c r="E36" i="3"/>
  <c r="E68" i="3"/>
  <c r="E100" i="3"/>
  <c r="E60" i="3"/>
  <c r="E92" i="3"/>
  <c r="E8" i="3"/>
  <c r="E40" i="3"/>
  <c r="E72" i="3"/>
  <c r="E104" i="3"/>
  <c r="E44" i="3"/>
  <c r="E108" i="3"/>
  <c r="E16" i="3"/>
  <c r="E80" i="3"/>
  <c r="E20" i="3"/>
  <c r="E52" i="3"/>
  <c r="E84" i="3"/>
  <c r="E24" i="3"/>
  <c r="E56" i="3"/>
  <c r="E88" i="3"/>
  <c r="E28" i="3"/>
  <c r="E109" i="3"/>
  <c r="E61" i="3"/>
  <c r="E75" i="3"/>
  <c r="E91" i="3"/>
  <c r="E97" i="3"/>
  <c r="E78" i="3"/>
  <c r="E48" i="3"/>
  <c r="E95" i="3"/>
  <c r="E93" i="3"/>
  <c r="E76" i="3"/>
  <c r="E43" i="3"/>
  <c r="E50" i="3"/>
  <c r="E41" i="3"/>
  <c r="E12" i="3"/>
  <c r="E10" i="3"/>
  <c r="E9" i="3"/>
  <c r="D112" i="2"/>
  <c r="C18" i="3" l="1"/>
  <c r="C26" i="3"/>
  <c r="C34" i="3"/>
  <c r="C42" i="3"/>
  <c r="C58" i="3"/>
  <c r="C66" i="3"/>
  <c r="C74" i="3"/>
  <c r="C82" i="3"/>
  <c r="C90" i="3"/>
  <c r="C98" i="3"/>
  <c r="C106" i="3"/>
  <c r="C6" i="3"/>
  <c r="C17" i="3"/>
  <c r="C73" i="3"/>
  <c r="C11" i="3"/>
  <c r="C27" i="3"/>
  <c r="C35" i="3"/>
  <c r="C51" i="3"/>
  <c r="C59" i="3"/>
  <c r="C67" i="3"/>
  <c r="C75" i="3"/>
  <c r="C83" i="3"/>
  <c r="C91" i="3"/>
  <c r="C99" i="3"/>
  <c r="C107" i="3"/>
  <c r="C7" i="3"/>
  <c r="C97" i="3"/>
  <c r="C20" i="3"/>
  <c r="C28" i="3"/>
  <c r="C36" i="3"/>
  <c r="C44" i="3"/>
  <c r="C52" i="3"/>
  <c r="C60" i="3"/>
  <c r="C68" i="3"/>
  <c r="C84" i="3"/>
  <c r="C92" i="3"/>
  <c r="C108" i="3"/>
  <c r="C8" i="3"/>
  <c r="C57" i="3"/>
  <c r="C13" i="3"/>
  <c r="C21" i="3"/>
  <c r="C29" i="3"/>
  <c r="C37" i="3"/>
  <c r="C45" i="3"/>
  <c r="C53" i="3"/>
  <c r="C69" i="3"/>
  <c r="C77" i="3"/>
  <c r="C85" i="3"/>
  <c r="C101" i="3"/>
  <c r="C109" i="3"/>
  <c r="C25" i="3"/>
  <c r="C14" i="3"/>
  <c r="C22" i="3"/>
  <c r="C30" i="3"/>
  <c r="C38" i="3"/>
  <c r="C46" i="3"/>
  <c r="C54" i="3"/>
  <c r="C62" i="3"/>
  <c r="C70" i="3"/>
  <c r="C94" i="3"/>
  <c r="C102" i="3"/>
  <c r="C110" i="3"/>
  <c r="C49" i="3"/>
  <c r="C81" i="3"/>
  <c r="C15" i="3"/>
  <c r="C23" i="3"/>
  <c r="C31" i="3"/>
  <c r="C39" i="3"/>
  <c r="C55" i="3"/>
  <c r="C63" i="3"/>
  <c r="C71" i="3"/>
  <c r="C79" i="3"/>
  <c r="C87" i="3"/>
  <c r="C103" i="3"/>
  <c r="C33" i="3"/>
  <c r="C89" i="3"/>
  <c r="C16" i="3"/>
  <c r="C24" i="3"/>
  <c r="C32" i="3"/>
  <c r="C40" i="3"/>
  <c r="C48" i="3"/>
  <c r="C56" i="3"/>
  <c r="C64" i="3"/>
  <c r="C72" i="3"/>
  <c r="C80" i="3"/>
  <c r="C88" i="3"/>
  <c r="C96" i="3"/>
  <c r="C104" i="3"/>
  <c r="C4" i="3"/>
  <c r="C65" i="3"/>
  <c r="C5" i="3"/>
  <c r="C78" i="3"/>
  <c r="C61" i="3"/>
  <c r="C95" i="3"/>
  <c r="C19" i="3"/>
  <c r="C12" i="3"/>
  <c r="C10" i="3"/>
  <c r="C100" i="3"/>
  <c r="C112" i="2"/>
  <c r="C3" i="3"/>
  <c r="C41" i="3"/>
  <c r="C86" i="3"/>
  <c r="C93" i="3"/>
  <c r="C47" i="3"/>
  <c r="C76" i="3"/>
  <c r="C105" i="3"/>
  <c r="C43" i="3"/>
  <c r="L12" i="2"/>
  <c r="L10" i="2"/>
  <c r="L9" i="2" l="1"/>
  <c r="K47" i="2"/>
  <c r="K9" i="2" l="1"/>
  <c r="L110" i="2"/>
  <c r="L112" i="2"/>
  <c r="L57" i="3" l="1"/>
  <c r="L6" i="3"/>
  <c r="L67" i="3"/>
  <c r="L14" i="3"/>
  <c r="L59" i="3"/>
  <c r="L86" i="3"/>
  <c r="L35" i="3"/>
  <c r="L98" i="3"/>
  <c r="L47" i="3"/>
  <c r="L107" i="3"/>
  <c r="L48" i="3"/>
  <c r="L109" i="3"/>
  <c r="L4" i="3"/>
  <c r="L66" i="3"/>
  <c r="L75" i="3"/>
  <c r="L16" i="3"/>
  <c r="L64" i="3"/>
  <c r="L23" i="3"/>
  <c r="L94" i="3"/>
  <c r="L44" i="3"/>
  <c r="L103" i="3"/>
  <c r="L54" i="3"/>
  <c r="L8" i="3"/>
  <c r="L56" i="3"/>
  <c r="L62" i="3"/>
  <c r="L32" i="3"/>
  <c r="L55" i="3"/>
  <c r="L60" i="3"/>
  <c r="L71" i="3"/>
  <c r="L20" i="3"/>
  <c r="L88" i="3"/>
  <c r="L28" i="3"/>
  <c r="L41" i="3"/>
  <c r="L65" i="3"/>
  <c r="L69" i="3"/>
  <c r="L18" i="3"/>
  <c r="L61" i="3"/>
  <c r="L31" i="3"/>
  <c r="L34" i="3"/>
  <c r="L3" i="3"/>
  <c r="L17" i="3"/>
  <c r="L24" i="3"/>
  <c r="L105" i="3"/>
  <c r="L58" i="3"/>
  <c r="L81" i="3"/>
  <c r="L45" i="3"/>
  <c r="L90" i="3"/>
  <c r="L106" i="3"/>
  <c r="L92" i="3"/>
  <c r="L74" i="3"/>
  <c r="L13" i="3"/>
  <c r="L68" i="3"/>
  <c r="L37" i="3"/>
  <c r="L7" i="3"/>
  <c r="L40" i="3"/>
  <c r="L72" i="3"/>
  <c r="L82" i="3"/>
  <c r="L22" i="3"/>
  <c r="L70" i="3"/>
  <c r="L101" i="3"/>
  <c r="L5" i="3"/>
  <c r="L15" i="3"/>
  <c r="L63" i="3"/>
  <c r="L80" i="3"/>
  <c r="L26" i="3"/>
  <c r="L108" i="3"/>
  <c r="L11" i="3"/>
  <c r="L87" i="3"/>
  <c r="L49" i="3"/>
  <c r="L73" i="3"/>
  <c r="L83" i="3"/>
  <c r="L36" i="3"/>
  <c r="L38" i="3"/>
  <c r="L39" i="3"/>
  <c r="L79" i="3"/>
  <c r="L30" i="3"/>
  <c r="L97" i="3"/>
  <c r="L85" i="3"/>
  <c r="L96" i="3"/>
  <c r="L53" i="3"/>
  <c r="L77" i="3"/>
  <c r="L102" i="3"/>
  <c r="L89" i="3"/>
  <c r="L21" i="3"/>
  <c r="L51" i="3"/>
  <c r="L100" i="3"/>
  <c r="L27" i="3"/>
  <c r="L84" i="3"/>
  <c r="L91" i="3"/>
  <c r="L25" i="3"/>
  <c r="L104" i="3"/>
  <c r="L29" i="3"/>
  <c r="L43" i="3"/>
  <c r="L99" i="3"/>
  <c r="L46" i="3"/>
  <c r="L110" i="3"/>
  <c r="L33" i="3"/>
  <c r="L52" i="3"/>
  <c r="L42" i="3"/>
  <c r="L78" i="3"/>
  <c r="L76" i="3"/>
  <c r="L93" i="3"/>
  <c r="L95" i="3"/>
  <c r="L50" i="3"/>
  <c r="L19" i="3"/>
  <c r="L12" i="3"/>
  <c r="L10" i="3"/>
  <c r="L9" i="3"/>
  <c r="K110" i="2"/>
  <c r="K50" i="3" l="1"/>
  <c r="K80" i="3"/>
  <c r="K52" i="3"/>
  <c r="K104" i="3"/>
  <c r="K68" i="3"/>
  <c r="K36" i="3"/>
  <c r="K94" i="3"/>
  <c r="K84" i="3"/>
  <c r="K64" i="3"/>
  <c r="K4" i="3"/>
  <c r="K13" i="3"/>
  <c r="K26" i="3"/>
  <c r="K44" i="3"/>
  <c r="K103" i="3"/>
  <c r="K87" i="3"/>
  <c r="K58" i="3"/>
  <c r="K17" i="3"/>
  <c r="K75" i="3"/>
  <c r="K102" i="3"/>
  <c r="K72" i="3"/>
  <c r="K5" i="3"/>
  <c r="K14" i="3"/>
  <c r="K27" i="3"/>
  <c r="K51" i="3"/>
  <c r="K109" i="3"/>
  <c r="K65" i="3"/>
  <c r="K49" i="3"/>
  <c r="K100" i="3"/>
  <c r="K79" i="3"/>
  <c r="K15" i="3"/>
  <c r="K28" i="3"/>
  <c r="K61" i="3"/>
  <c r="K106" i="3"/>
  <c r="K60" i="3"/>
  <c r="K21" i="3"/>
  <c r="K30" i="3"/>
  <c r="K53" i="3"/>
  <c r="K37" i="3"/>
  <c r="K81" i="3"/>
  <c r="K108" i="3"/>
  <c r="K98" i="3"/>
  <c r="K18" i="3"/>
  <c r="K91" i="3"/>
  <c r="K59" i="3"/>
  <c r="K45" i="3"/>
  <c r="K92" i="3"/>
  <c r="K83" i="3"/>
  <c r="K57" i="3"/>
  <c r="K32" i="3"/>
  <c r="K62" i="3"/>
  <c r="K25" i="3"/>
  <c r="K31" i="3"/>
  <c r="K33" i="3"/>
  <c r="K82" i="3"/>
  <c r="K110" i="3"/>
  <c r="K6" i="3"/>
  <c r="K63" i="3"/>
  <c r="K96" i="3"/>
  <c r="K101" i="3"/>
  <c r="K97" i="3"/>
  <c r="K19" i="3"/>
  <c r="K40" i="3"/>
  <c r="K39" i="3"/>
  <c r="K99" i="3"/>
  <c r="K71" i="3"/>
  <c r="K38" i="3"/>
  <c r="K89" i="3"/>
  <c r="K55" i="3"/>
  <c r="K24" i="3"/>
  <c r="K105" i="3"/>
  <c r="K85" i="3"/>
  <c r="K7" i="3"/>
  <c r="K20" i="3"/>
  <c r="K29" i="3"/>
  <c r="K67" i="3"/>
  <c r="K77" i="3"/>
  <c r="K48" i="3"/>
  <c r="K8" i="3"/>
  <c r="K73" i="3"/>
  <c r="K16" i="3"/>
  <c r="K70" i="3"/>
  <c r="K23" i="3"/>
  <c r="K42" i="3"/>
  <c r="K86" i="3"/>
  <c r="K11" i="3"/>
  <c r="K41" i="3"/>
  <c r="K22" i="3"/>
  <c r="K35" i="3"/>
  <c r="K74" i="3"/>
  <c r="K56" i="3"/>
  <c r="K66" i="3"/>
  <c r="K34" i="3"/>
  <c r="K90" i="3"/>
  <c r="K54" i="3"/>
  <c r="K107" i="3"/>
  <c r="K69" i="3"/>
  <c r="K46" i="3"/>
  <c r="K88" i="3"/>
  <c r="K3" i="3"/>
  <c r="K78" i="3"/>
  <c r="K95" i="3"/>
  <c r="K93" i="3"/>
  <c r="K76" i="3"/>
  <c r="K43" i="3"/>
  <c r="K12" i="3"/>
  <c r="K10" i="3"/>
  <c r="K112" i="2"/>
  <c r="K47" i="3"/>
  <c r="K9" i="3"/>
</calcChain>
</file>

<file path=xl/sharedStrings.xml><?xml version="1.0" encoding="utf-8"?>
<sst xmlns="http://schemas.openxmlformats.org/spreadsheetml/2006/main" count="766" uniqueCount="191">
  <si>
    <t>Table 1.1: Gross Domestic Product (GDP) at Current Market Prices by Economic Activity (Gh¢ Million)</t>
  </si>
  <si>
    <t>AGRICULTURE</t>
  </si>
  <si>
    <t>01</t>
  </si>
  <si>
    <t>Agriculture, growing of crops</t>
  </si>
  <si>
    <t>o.w Cocoa</t>
  </si>
  <si>
    <t>014</t>
  </si>
  <si>
    <t>Animal raising and animal products</t>
  </si>
  <si>
    <t>02</t>
  </si>
  <si>
    <t>Forestry and logging</t>
  </si>
  <si>
    <t>03</t>
  </si>
  <si>
    <t>Fishing and aquaculture</t>
  </si>
  <si>
    <t>INDUSTRY</t>
  </si>
  <si>
    <t>Mining and quarrying</t>
  </si>
  <si>
    <t>06</t>
  </si>
  <si>
    <t>Extraction of crude petroleum, natural gas</t>
  </si>
  <si>
    <t>07</t>
  </si>
  <si>
    <t>Mining of metal ores</t>
  </si>
  <si>
    <t>o.w Gold</t>
  </si>
  <si>
    <t>o.w Manganese</t>
  </si>
  <si>
    <t>o.w Bauxite</t>
  </si>
  <si>
    <t>o.w Diamond</t>
  </si>
  <si>
    <t>08</t>
  </si>
  <si>
    <t>Other mining and quarrying</t>
  </si>
  <si>
    <t>09</t>
  </si>
  <si>
    <t>Mining support service activities</t>
  </si>
  <si>
    <t>Manufacturing</t>
  </si>
  <si>
    <t>10</t>
  </si>
  <si>
    <t>Manufacture of food products</t>
  </si>
  <si>
    <t>11</t>
  </si>
  <si>
    <t>Manufacture of beverages</t>
  </si>
  <si>
    <t>13</t>
  </si>
  <si>
    <t>Manufacture of textiles/Manufacture of wearing apparel</t>
  </si>
  <si>
    <t>15</t>
  </si>
  <si>
    <t>Manufacture of leather and related products</t>
  </si>
  <si>
    <t>16</t>
  </si>
  <si>
    <t>Manufacture of wood and of products of wood and cork, except furniture;</t>
  </si>
  <si>
    <t>17</t>
  </si>
  <si>
    <t>Manufacture of paper and paper products</t>
  </si>
  <si>
    <t>18</t>
  </si>
  <si>
    <t>Printing and reproduction of recorded media</t>
  </si>
  <si>
    <t>19</t>
  </si>
  <si>
    <t>Manufacture of coke and refined petroleum products</t>
  </si>
  <si>
    <t>20</t>
  </si>
  <si>
    <t>Manufacture of chemicals and chemical products</t>
  </si>
  <si>
    <t>21</t>
  </si>
  <si>
    <t>Manufacture of pharmaceuticals, medicinal chemical and botanical products</t>
  </si>
  <si>
    <t>22</t>
  </si>
  <si>
    <t>Manufacture of rubber and plastics products</t>
  </si>
  <si>
    <t>23</t>
  </si>
  <si>
    <t>Manufacture of other non-metallic mineral products</t>
  </si>
  <si>
    <t>24</t>
  </si>
  <si>
    <t>Manufacture of basic metals</t>
  </si>
  <si>
    <t>25</t>
  </si>
  <si>
    <t>Manufacture of fabricated metal products, except machinery and equipment</t>
  </si>
  <si>
    <t>26</t>
  </si>
  <si>
    <t>Manufacture of computer, electronic and optical products</t>
  </si>
  <si>
    <t>27</t>
  </si>
  <si>
    <t>Manufacture of electrical equipment</t>
  </si>
  <si>
    <t>28</t>
  </si>
  <si>
    <t>Manufacture of machinery and equipment n.e.c.</t>
  </si>
  <si>
    <t>29</t>
  </si>
  <si>
    <t>Manufacture of motor vehicles, trailers and semi-trailers/Manufacture of other transport equipment</t>
  </si>
  <si>
    <t>31</t>
  </si>
  <si>
    <t>Manufacture of furniture</t>
  </si>
  <si>
    <t>32</t>
  </si>
  <si>
    <t>Other manufacturing</t>
  </si>
  <si>
    <t>33</t>
  </si>
  <si>
    <t>Repair and installation of machinery and equipment</t>
  </si>
  <si>
    <t>Electricity, gas, steam and air conditioning supply</t>
  </si>
  <si>
    <t>35</t>
  </si>
  <si>
    <t>Water supply; sewerage, waste management and remediation activities</t>
  </si>
  <si>
    <t>36</t>
  </si>
  <si>
    <t>Water collection, treatment and supply</t>
  </si>
  <si>
    <t>37</t>
  </si>
  <si>
    <t>Sewerage</t>
  </si>
  <si>
    <t>38&amp;39</t>
  </si>
  <si>
    <t>Waste collection, treatment and disposal activities; materials recovery; Remediation activities and other waste management services</t>
  </si>
  <si>
    <t xml:space="preserve">Construction </t>
  </si>
  <si>
    <t>41</t>
  </si>
  <si>
    <t>Construction of buildings</t>
  </si>
  <si>
    <t>42</t>
  </si>
  <si>
    <t>Civil engineering &amp; Specialised construction activities</t>
  </si>
  <si>
    <t>SERVICE</t>
  </si>
  <si>
    <t>Wholesale and retail trade; repair of motor vehicles and motorcycles</t>
  </si>
  <si>
    <t>45</t>
  </si>
  <si>
    <t>Wholesale and retail trade and repair of motor vehicles and motorcycles</t>
  </si>
  <si>
    <t>46</t>
  </si>
  <si>
    <t xml:space="preserve">Wholesale trade, except of motor vehicles </t>
  </si>
  <si>
    <t>47</t>
  </si>
  <si>
    <t xml:space="preserve">Retail trade, except of motor vehicles </t>
  </si>
  <si>
    <t>Transportation and storage</t>
  </si>
  <si>
    <t>49</t>
  </si>
  <si>
    <t>Land transport,rail and transport via pipelines</t>
  </si>
  <si>
    <t>50</t>
  </si>
  <si>
    <t>Water transport</t>
  </si>
  <si>
    <t>51</t>
  </si>
  <si>
    <t>Air transport</t>
  </si>
  <si>
    <t>52</t>
  </si>
  <si>
    <t>Warehousing and support activities for transportation</t>
  </si>
  <si>
    <t>53</t>
  </si>
  <si>
    <t>Postal and courier activities</t>
  </si>
  <si>
    <t>Accommodation and food service activities</t>
  </si>
  <si>
    <t>55</t>
  </si>
  <si>
    <t>Accommodation</t>
  </si>
  <si>
    <t>56</t>
  </si>
  <si>
    <t>Food and beverage service activities</t>
  </si>
  <si>
    <t>Information and communication</t>
  </si>
  <si>
    <t>58</t>
  </si>
  <si>
    <t>Publishing activities</t>
  </si>
  <si>
    <t>59</t>
  </si>
  <si>
    <t>Motion picture, video and television programme production</t>
  </si>
  <si>
    <t>60</t>
  </si>
  <si>
    <t>Programming and broadcasting activities</t>
  </si>
  <si>
    <t>61</t>
  </si>
  <si>
    <t>Telecommunications</t>
  </si>
  <si>
    <t>62</t>
  </si>
  <si>
    <t>Computer programming, consultancy and related activities</t>
  </si>
  <si>
    <t>63</t>
  </si>
  <si>
    <t>Information service activities</t>
  </si>
  <si>
    <t>Financial and insurance activities</t>
  </si>
  <si>
    <t>64</t>
  </si>
  <si>
    <t>Financial intermediation</t>
  </si>
  <si>
    <t>FISIM</t>
  </si>
  <si>
    <t>65</t>
  </si>
  <si>
    <t>Insurance, reinsurance and pension funding, except compulsory social security</t>
  </si>
  <si>
    <t>66</t>
  </si>
  <si>
    <t>Activities auxiliary to financial  and insurance services</t>
  </si>
  <si>
    <t>Real estate activities</t>
  </si>
  <si>
    <t>68</t>
  </si>
  <si>
    <t>Professional, scientific and technical activities</t>
  </si>
  <si>
    <t>69</t>
  </si>
  <si>
    <t>Legal and accounting activities</t>
  </si>
  <si>
    <t>70</t>
  </si>
  <si>
    <t>Activities of head offices; management consultancy activities</t>
  </si>
  <si>
    <t>71</t>
  </si>
  <si>
    <t xml:space="preserve">Architectural and engineering activities; technical testing </t>
  </si>
  <si>
    <t>72</t>
  </si>
  <si>
    <t>Scientific research and development</t>
  </si>
  <si>
    <t>73</t>
  </si>
  <si>
    <t>Advertising and market research</t>
  </si>
  <si>
    <t>74</t>
  </si>
  <si>
    <t>Other professional, scientific and technical activities</t>
  </si>
  <si>
    <t>75</t>
  </si>
  <si>
    <t>Veterinary activities</t>
  </si>
  <si>
    <t>Administrative and support service activities</t>
  </si>
  <si>
    <t>77</t>
  </si>
  <si>
    <t>Rental and leasing activities</t>
  </si>
  <si>
    <t>78</t>
  </si>
  <si>
    <t>Employment activities</t>
  </si>
  <si>
    <t>79</t>
  </si>
  <si>
    <t>Travel agency, tour operator reservation service and related activities</t>
  </si>
  <si>
    <t>80</t>
  </si>
  <si>
    <t>Security and investigation activities</t>
  </si>
  <si>
    <t>81</t>
  </si>
  <si>
    <t>Services to buildings and landscape activities</t>
  </si>
  <si>
    <t>82</t>
  </si>
  <si>
    <t>Office administrative, office support and other business support activities</t>
  </si>
  <si>
    <t>Public administration and defence; compulsory social security</t>
  </si>
  <si>
    <t>84</t>
  </si>
  <si>
    <t>Education</t>
  </si>
  <si>
    <t>85</t>
  </si>
  <si>
    <t>Human health and social work activities</t>
  </si>
  <si>
    <t>86</t>
  </si>
  <si>
    <t>Human health activities</t>
  </si>
  <si>
    <t>87-88</t>
  </si>
  <si>
    <t>Residential care activities; Social work activities without accommodation</t>
  </si>
  <si>
    <t>Arts, entertainment and recreation</t>
  </si>
  <si>
    <t>90</t>
  </si>
  <si>
    <t>Creative, arts and entertainment activities</t>
  </si>
  <si>
    <t>91</t>
  </si>
  <si>
    <t>Libraries, archives, museums and other cultural activities</t>
  </si>
  <si>
    <t>92</t>
  </si>
  <si>
    <t>Gambling and betting activities</t>
  </si>
  <si>
    <t>93</t>
  </si>
  <si>
    <t>Sports activities and amusement and recreation activities</t>
  </si>
  <si>
    <t>Other service activities</t>
  </si>
  <si>
    <t>94</t>
  </si>
  <si>
    <t>Activities of membership organisations</t>
  </si>
  <si>
    <t>95</t>
  </si>
  <si>
    <t>Repair of computers and personal and household goods</t>
  </si>
  <si>
    <t>96</t>
  </si>
  <si>
    <t>Other personal service activities</t>
  </si>
  <si>
    <t>97</t>
  </si>
  <si>
    <t>Activities of households as employers of domestic personnel</t>
  </si>
  <si>
    <t>GROSS DOMESTIC PRODUCT at basic prices</t>
  </si>
  <si>
    <t>Net indirect Taxes</t>
  </si>
  <si>
    <t>GROSS DOMESTIC PRODUCT in purchasers' value</t>
  </si>
  <si>
    <t>Net investment Income from the rest of the world</t>
  </si>
  <si>
    <t>Net investment Income to the rest of the world</t>
  </si>
  <si>
    <t>Net Investment income</t>
  </si>
  <si>
    <t>GROSS NATIONAL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</si>
</sst>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4" fillId="2" borderId="0" xfId="0" applyFont="1" applyFill="1" applyAlignment="1">
      <alignment horizontal="left" vertical="center" wrapText="1"/>
    </xf>
    <xf numFmtId="43" fontId="2" fillId="0" borderId="0" xfId="1" applyFont="1"/>
    <xf numFmtId="43" fontId="2" fillId="0" borderId="0" xfId="0" applyNumberFormat="1" applyFont="1"/>
    <xf numFmtId="43" fontId="4" fillId="2" borderId="0" xfId="1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43" fontId="0" fillId="0" borderId="0" xfId="1" applyFont="1" applyFill="1" applyBorder="1"/>
    <xf numFmtId="2" fontId="0" fillId="0" borderId="0" xfId="0" applyNumberFormat="1"/>
    <xf numFmtId="43" fontId="4" fillId="2" borderId="0" xfId="1" applyFont="1" applyFill="1" applyAlignment="1">
      <alignment horizontal="left" vertical="center" wrapText="1"/>
    </xf>
    <xf numFmtId="43" fontId="4" fillId="0" borderId="0" xfId="1" applyFont="1" applyFill="1" applyAlignment="1">
      <alignment horizontal="right" vertical="center" wrapText="1"/>
    </xf>
    <xf numFmtId="0" fontId="2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6" fontId="4" fillId="2" borderId="0" xfId="1" applyNumberFormat="1" applyFont="1" applyFill="1" applyAlignment="1">
      <alignment horizontal="right" vertical="center" wrapText="1"/>
    </xf>
    <xf numFmtId="165" fontId="0" fillId="0" borderId="0" xfId="0" applyNumberFormat="1"/>
    <xf numFmtId="165" fontId="2" fillId="0" borderId="0" xfId="0" applyNumberFormat="1" applyFont="1"/>
    <xf numFmtId="166" fontId="2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 applyFill="1" applyBorder="1"/>
    <xf numFmtId="166" fontId="2" fillId="0" borderId="0" xfId="0" applyNumberFormat="1" applyFont="1"/>
    <xf numFmtId="165" fontId="4" fillId="3" borderId="0" xfId="1" applyNumberFormat="1" applyFont="1" applyFill="1" applyAlignment="1">
      <alignment horizontal="right" vertical="center" wrapText="1"/>
    </xf>
  </cellXfs>
  <cellStyles count="4">
    <cellStyle name="Comma" xfId="1" builtinId="3"/>
    <cellStyle name="Comma 2 27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tabSelected="1" workbookViewId="0">
      <pane xSplit="2" ySplit="2" topLeftCell="C105" activePane="bottomRight" state="frozen"/>
      <selection pane="topRight" activeCell="C1" sqref="C1"/>
      <selection pane="bottomLeft" activeCell="A3" sqref="A3"/>
      <selection pane="bottomRight" activeCell="B117" sqref="B117"/>
    </sheetView>
  </sheetViews>
  <sheetFormatPr defaultRowHeight="14.4" x14ac:dyDescent="0.3"/>
  <cols>
    <col min="1" max="1" width="6" customWidth="1"/>
    <col min="2" max="2" width="72.33203125" bestFit="1" customWidth="1"/>
    <col min="3" max="3" width="15.33203125" bestFit="1" customWidth="1"/>
    <col min="4" max="9" width="12.44140625" bestFit="1" customWidth="1"/>
    <col min="10" max="11" width="12.5546875" bestFit="1" customWidth="1"/>
    <col min="12" max="12" width="12.44140625" bestFit="1" customWidth="1"/>
    <col min="13" max="13" width="11.33203125" bestFit="1" customWidth="1"/>
    <col min="15" max="15" width="10.5546875" bestFit="1" customWidth="1"/>
  </cols>
  <sheetData>
    <row r="1" spans="1:15" x14ac:dyDescent="0.3">
      <c r="B1" s="3" t="s">
        <v>0</v>
      </c>
    </row>
    <row r="2" spans="1:15" ht="18" customHeight="1" x14ac:dyDescent="0.3"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1:15" x14ac:dyDescent="0.3">
      <c r="B3" s="14" t="s">
        <v>1</v>
      </c>
      <c r="C3" s="20">
        <f>SUM(C4:C8)-C5</f>
        <v>25355.886759851677</v>
      </c>
      <c r="D3" s="20">
        <f>SUM(D4:D8)-D5</f>
        <v>31076.313515792692</v>
      </c>
      <c r="E3" s="20">
        <f t="shared" ref="E3:I3" si="0">SUM(E4:E8)-E5</f>
        <v>36673.287355833592</v>
      </c>
      <c r="F3" s="20">
        <f t="shared" si="0"/>
        <v>45772.940716475539</v>
      </c>
      <c r="G3" s="20">
        <f t="shared" si="0"/>
        <v>51407.775786945487</v>
      </c>
      <c r="H3" s="20">
        <f t="shared" si="0"/>
        <v>55967.108328807</v>
      </c>
      <c r="I3" s="20">
        <f t="shared" si="0"/>
        <v>61764.983869052703</v>
      </c>
      <c r="J3" s="20">
        <v>73895.65401517805</v>
      </c>
      <c r="K3" s="20">
        <v>90757.559793350389</v>
      </c>
      <c r="L3" s="20">
        <v>119392.94483956328</v>
      </c>
    </row>
    <row r="4" spans="1:15" x14ac:dyDescent="0.3">
      <c r="A4" t="s">
        <v>2</v>
      </c>
      <c r="B4" t="s">
        <v>3</v>
      </c>
      <c r="C4" s="21">
        <v>18521.356315686764</v>
      </c>
      <c r="D4" s="22">
        <v>22402.740342812605</v>
      </c>
      <c r="E4" s="22">
        <v>26573.641842915447</v>
      </c>
      <c r="F4" s="22">
        <v>34965.470195520684</v>
      </c>
      <c r="G4" s="22">
        <v>39729.8737868881</v>
      </c>
      <c r="H4" s="22">
        <v>43801.147742848108</v>
      </c>
      <c r="I4" s="22">
        <v>48924.595550258513</v>
      </c>
      <c r="J4" s="22">
        <v>59815.999999999985</v>
      </c>
      <c r="K4" s="22">
        <v>74172.860712353722</v>
      </c>
      <c r="L4" s="21">
        <v>100600.78119312829</v>
      </c>
    </row>
    <row r="5" spans="1:15" x14ac:dyDescent="0.3">
      <c r="B5" t="s">
        <v>4</v>
      </c>
      <c r="C5" s="21">
        <v>2597.2161133724098</v>
      </c>
      <c r="D5" s="22">
        <v>4267.2544850796803</v>
      </c>
      <c r="E5" s="22">
        <v>4781.483997156477</v>
      </c>
      <c r="F5" s="22">
        <v>5028.2111695006897</v>
      </c>
      <c r="G5" s="22">
        <v>5490.0648092486654</v>
      </c>
      <c r="H5" s="22">
        <v>5694.3922576584682</v>
      </c>
      <c r="I5" s="22">
        <v>5792.5462013006545</v>
      </c>
      <c r="J5" s="22">
        <v>6626.5770853714757</v>
      </c>
      <c r="K5" s="22">
        <v>9364.0631242804902</v>
      </c>
      <c r="L5" s="21">
        <v>10639.575233689611</v>
      </c>
    </row>
    <row r="6" spans="1:15" x14ac:dyDescent="0.3">
      <c r="A6" t="s">
        <v>5</v>
      </c>
      <c r="B6" t="s">
        <v>6</v>
      </c>
      <c r="C6" s="21">
        <v>3058.4362781099567</v>
      </c>
      <c r="D6" s="22">
        <v>3914.0782968846347</v>
      </c>
      <c r="E6" s="22">
        <v>4250.9706591108688</v>
      </c>
      <c r="F6" s="22">
        <v>4582.6726185927673</v>
      </c>
      <c r="G6" s="22">
        <v>4987.4853286016614</v>
      </c>
      <c r="H6" s="22">
        <v>5288.1347265461918</v>
      </c>
      <c r="I6" s="22">
        <v>5654.6421040011201</v>
      </c>
      <c r="J6" s="22">
        <v>6133.7814156392415</v>
      </c>
      <c r="K6" s="22">
        <v>7080.4152786054792</v>
      </c>
      <c r="L6" s="21">
        <v>7509.9903392365359</v>
      </c>
    </row>
    <row r="7" spans="1:15" x14ac:dyDescent="0.3">
      <c r="A7" t="s">
        <v>7</v>
      </c>
      <c r="B7" t="s">
        <v>8</v>
      </c>
      <c r="C7" s="21">
        <v>2013.7403410993638</v>
      </c>
      <c r="D7" s="22">
        <v>2843.8685574944607</v>
      </c>
      <c r="E7" s="22">
        <v>3398.1825053036314</v>
      </c>
      <c r="F7" s="22">
        <v>3482.8295888389753</v>
      </c>
      <c r="G7" s="22">
        <v>3987.7798890547301</v>
      </c>
      <c r="H7" s="22">
        <v>4168.3103340485613</v>
      </c>
      <c r="I7" s="22">
        <v>4256.9723390534764</v>
      </c>
      <c r="J7" s="22">
        <v>4394.8725995388168</v>
      </c>
      <c r="K7" s="22">
        <v>4947.2498247800886</v>
      </c>
      <c r="L7" s="21">
        <v>5901.5544078531129</v>
      </c>
    </row>
    <row r="8" spans="1:15" x14ac:dyDescent="0.3">
      <c r="A8" t="s">
        <v>9</v>
      </c>
      <c r="B8" t="s">
        <v>10</v>
      </c>
      <c r="C8" s="21">
        <v>1762.3538249555941</v>
      </c>
      <c r="D8" s="22">
        <v>1915.6263186009867</v>
      </c>
      <c r="E8" s="22">
        <v>2450.4923485036456</v>
      </c>
      <c r="F8" s="22">
        <v>2741.9683135231107</v>
      </c>
      <c r="G8" s="22">
        <v>2702.636782400999</v>
      </c>
      <c r="H8" s="22">
        <v>2709.5155253641333</v>
      </c>
      <c r="I8" s="22">
        <v>2928.7738757395873</v>
      </c>
      <c r="J8" s="22">
        <v>3551</v>
      </c>
      <c r="K8" s="22">
        <v>4557.0339776111123</v>
      </c>
      <c r="L8" s="21">
        <v>5380.6188993453434</v>
      </c>
    </row>
    <row r="9" spans="1:15" x14ac:dyDescent="0.3">
      <c r="B9" s="14" t="s">
        <v>11</v>
      </c>
      <c r="C9" s="20">
        <f t="shared" ref="C9:L9" si="1">C10+C19+C41+C43+C47</f>
        <v>42434.185343653313</v>
      </c>
      <c r="D9" s="20">
        <f t="shared" si="1"/>
        <v>53791.022701549489</v>
      </c>
      <c r="E9" s="20">
        <f t="shared" si="1"/>
        <v>57112.040427877291</v>
      </c>
      <c r="F9" s="20">
        <f t="shared" si="1"/>
        <v>60812.890547518546</v>
      </c>
      <c r="G9" s="20">
        <f t="shared" si="1"/>
        <v>78713.816568700451</v>
      </c>
      <c r="H9" s="20">
        <f t="shared" si="1"/>
        <v>96210.587077492848</v>
      </c>
      <c r="I9" s="20">
        <f t="shared" si="1"/>
        <v>110912.80736401057</v>
      </c>
      <c r="J9" s="20">
        <f t="shared" si="1"/>
        <v>117099.17141791039</v>
      </c>
      <c r="K9" s="20">
        <f t="shared" si="1"/>
        <v>131146.18160447676</v>
      </c>
      <c r="L9" s="20">
        <f t="shared" si="1"/>
        <v>195225.65659762704</v>
      </c>
    </row>
    <row r="10" spans="1:15" x14ac:dyDescent="0.3">
      <c r="B10" s="3" t="s">
        <v>12</v>
      </c>
      <c r="C10" s="23">
        <f>SUM(C11:C18)-C13-C14-C15-C16</f>
        <v>15557.807132524487</v>
      </c>
      <c r="D10" s="23">
        <f>SUM(D11:D18)-D13-D14-D15-D16</f>
        <v>22265.411133196594</v>
      </c>
      <c r="E10" s="23">
        <f t="shared" ref="E10:K10" si="2">SUM(E11:E18)-E13-E14-E15-E16</f>
        <v>17137.183650310672</v>
      </c>
      <c r="F10" s="23">
        <f>SUM(F11:F18)-F13-F14-F15-F16</f>
        <v>16851.221867589098</v>
      </c>
      <c r="G10" s="23">
        <f>SUM(G11:G18)-G13-G14-G15-G16</f>
        <v>26267.734262062622</v>
      </c>
      <c r="H10" s="23">
        <f t="shared" si="2"/>
        <v>39296.17985486969</v>
      </c>
      <c r="I10" s="23">
        <f t="shared" si="2"/>
        <v>47459.808578197888</v>
      </c>
      <c r="J10" s="23">
        <f t="shared" si="2"/>
        <v>41714.74448841242</v>
      </c>
      <c r="K10" s="23">
        <f t="shared" si="2"/>
        <v>41583.584585772609</v>
      </c>
      <c r="L10" s="23">
        <f>SUM(L11:L18)-L13-L14-L15-L16</f>
        <v>78464.438657412771</v>
      </c>
      <c r="M10" s="2"/>
    </row>
    <row r="11" spans="1:15" x14ac:dyDescent="0.3">
      <c r="A11" t="s">
        <v>13</v>
      </c>
      <c r="B11" t="s">
        <v>14</v>
      </c>
      <c r="C11" s="24">
        <v>6648.758909169308</v>
      </c>
      <c r="D11" s="22">
        <v>9555.8073278005795</v>
      </c>
      <c r="E11" s="22">
        <v>4691.8730594969675</v>
      </c>
      <c r="F11" s="22">
        <v>1027.0307360010427</v>
      </c>
      <c r="G11" s="22">
        <v>9022.5816222249487</v>
      </c>
      <c r="H11" s="22">
        <v>16971.082610004749</v>
      </c>
      <c r="I11" s="22">
        <v>21334.682958952286</v>
      </c>
      <c r="J11" s="22">
        <v>13792.815318918254</v>
      </c>
      <c r="K11" s="22">
        <v>21081.500410556873</v>
      </c>
      <c r="L11" s="21">
        <v>32939.33046567846</v>
      </c>
    </row>
    <row r="12" spans="1:15" x14ac:dyDescent="0.3">
      <c r="A12" t="s">
        <v>15</v>
      </c>
      <c r="B12" t="s">
        <v>16</v>
      </c>
      <c r="C12" s="21">
        <f>C13+C14+C15+C16</f>
        <v>8386.990283097768</v>
      </c>
      <c r="D12" s="21">
        <f t="shared" ref="D12:L12" si="3">D13+D14+D15+D16</f>
        <v>11457.396252072624</v>
      </c>
      <c r="E12" s="21">
        <f t="shared" si="3"/>
        <v>10995.10988925381</v>
      </c>
      <c r="F12" s="21">
        <f>F13+F14+F15+F16</f>
        <v>14353.863156142903</v>
      </c>
      <c r="G12" s="21">
        <f t="shared" si="3"/>
        <v>15849.596024900171</v>
      </c>
      <c r="H12" s="21">
        <f t="shared" si="3"/>
        <v>20695.035313965138</v>
      </c>
      <c r="I12" s="21">
        <f t="shared" si="3"/>
        <v>24174.627110081223</v>
      </c>
      <c r="J12" s="21">
        <f t="shared" si="3"/>
        <v>27771.590369494181</v>
      </c>
      <c r="K12" s="21">
        <f t="shared" si="3"/>
        <v>19274.770355296998</v>
      </c>
      <c r="L12" s="21">
        <f t="shared" si="3"/>
        <v>43683.702336117174</v>
      </c>
      <c r="O12" s="2"/>
    </row>
    <row r="13" spans="1:15" x14ac:dyDescent="0.3">
      <c r="B13" t="s">
        <v>17</v>
      </c>
      <c r="C13" s="21">
        <v>8174.4935906848768</v>
      </c>
      <c r="D13" s="21">
        <v>11158.752473879938</v>
      </c>
      <c r="E13" s="21">
        <v>10647.462136351036</v>
      </c>
      <c r="F13" s="21">
        <v>13965.43636309421</v>
      </c>
      <c r="G13" s="21">
        <v>15189.1383309185</v>
      </c>
      <c r="H13" s="21">
        <v>19773.163931007181</v>
      </c>
      <c r="I13" s="21">
        <v>22736.734982189893</v>
      </c>
      <c r="J13" s="21">
        <v>27233.207641633646</v>
      </c>
      <c r="K13" s="21">
        <v>18635.611574726299</v>
      </c>
      <c r="L13" s="21">
        <v>42904.277562827599</v>
      </c>
    </row>
    <row r="14" spans="1:15" x14ac:dyDescent="0.3">
      <c r="B14" t="s">
        <v>18</v>
      </c>
      <c r="C14" s="21">
        <v>154.39770010423226</v>
      </c>
      <c r="D14" s="21">
        <v>213.05826958700771</v>
      </c>
      <c r="E14" s="21">
        <v>222.34885896733775</v>
      </c>
      <c r="F14" s="21">
        <v>262.12795172707018</v>
      </c>
      <c r="G14" s="21">
        <v>515.94648533655322</v>
      </c>
      <c r="H14" s="21">
        <v>707.46697476967256</v>
      </c>
      <c r="I14" s="21">
        <v>1308.7399940322257</v>
      </c>
      <c r="J14" s="21">
        <v>267.37772042760042</v>
      </c>
      <c r="K14" s="21">
        <v>540.56738868143395</v>
      </c>
      <c r="L14" s="21">
        <v>639.11331386238533</v>
      </c>
    </row>
    <row r="15" spans="1:15" x14ac:dyDescent="0.3">
      <c r="B15" t="s">
        <v>19</v>
      </c>
      <c r="C15" s="21">
        <v>47.967196067641829</v>
      </c>
      <c r="D15" s="21">
        <v>63.787978289751976</v>
      </c>
      <c r="E15" s="21">
        <v>109.11284100125748</v>
      </c>
      <c r="F15" s="21">
        <v>109.45114502744548</v>
      </c>
      <c r="G15" s="21">
        <v>135.96639380957484</v>
      </c>
      <c r="H15" s="21">
        <v>100.61449661974854</v>
      </c>
      <c r="I15" s="21">
        <v>126.37189465511399</v>
      </c>
      <c r="J15" s="21">
        <v>268.62664135102779</v>
      </c>
      <c r="K15" s="21">
        <v>92.3846824907627</v>
      </c>
      <c r="L15" s="21">
        <v>126.79989821451517</v>
      </c>
    </row>
    <row r="16" spans="1:15" x14ac:dyDescent="0.3">
      <c r="B16" t="s">
        <v>20</v>
      </c>
      <c r="C16" s="21">
        <v>10.131796241015916</v>
      </c>
      <c r="D16" s="21">
        <v>21.797530315924917</v>
      </c>
      <c r="E16" s="21">
        <v>16.186052934178917</v>
      </c>
      <c r="F16" s="21">
        <v>16.847696294176973</v>
      </c>
      <c r="G16" s="21">
        <v>8.5448148355420059</v>
      </c>
      <c r="H16" s="21">
        <v>113.78991156853655</v>
      </c>
      <c r="I16" s="21">
        <v>2.7802392039913375</v>
      </c>
      <c r="J16" s="21">
        <v>2.3783660819063175</v>
      </c>
      <c r="K16" s="21">
        <v>6.2067093985007231</v>
      </c>
      <c r="L16" s="21">
        <v>13.51156121267773</v>
      </c>
    </row>
    <row r="17" spans="1:20" x14ac:dyDescent="0.3">
      <c r="A17" t="s">
        <v>21</v>
      </c>
      <c r="B17" t="s">
        <v>22</v>
      </c>
      <c r="C17" s="21">
        <v>180.07423402757129</v>
      </c>
      <c r="D17" s="21">
        <v>227.90397273298925</v>
      </c>
      <c r="E17" s="21">
        <v>319.06556175503323</v>
      </c>
      <c r="F17" s="21">
        <v>449.24302014584987</v>
      </c>
      <c r="G17" s="21">
        <v>509.8143365769422</v>
      </c>
      <c r="H17" s="21">
        <v>563.13844787853452</v>
      </c>
      <c r="I17" s="21">
        <v>613.51521741016563</v>
      </c>
      <c r="J17" s="21">
        <v>50</v>
      </c>
      <c r="K17" s="21">
        <v>156.10436993988003</v>
      </c>
      <c r="L17" s="21">
        <v>671.19477044849771</v>
      </c>
      <c r="O17" s="2"/>
    </row>
    <row r="18" spans="1:20" x14ac:dyDescent="0.3">
      <c r="A18" t="s">
        <v>23</v>
      </c>
      <c r="B18" t="s">
        <v>24</v>
      </c>
      <c r="C18" s="21">
        <v>341.98370622984061</v>
      </c>
      <c r="D18" s="21">
        <v>1024.3035805904037</v>
      </c>
      <c r="E18" s="21">
        <v>1131.135139804861</v>
      </c>
      <c r="F18" s="21">
        <v>1021.0849552993022</v>
      </c>
      <c r="G18" s="21">
        <v>885.74227836055798</v>
      </c>
      <c r="H18" s="21">
        <v>1066.9234830212808</v>
      </c>
      <c r="I18" s="21">
        <v>1336.9832917542226</v>
      </c>
      <c r="J18" s="21">
        <v>100.33880000000001</v>
      </c>
      <c r="K18" s="21">
        <v>1071.2094499788655</v>
      </c>
      <c r="L18" s="21">
        <v>1170.2110851686391</v>
      </c>
      <c r="N18" s="2"/>
    </row>
    <row r="19" spans="1:20" x14ac:dyDescent="0.3">
      <c r="B19" s="3" t="s">
        <v>25</v>
      </c>
      <c r="C19" s="23">
        <f>SUM(C20:C40)</f>
        <v>14425.143335088833</v>
      </c>
      <c r="D19" s="23">
        <v>17486.894971187892</v>
      </c>
      <c r="E19" s="23">
        <v>20368.225291964427</v>
      </c>
      <c r="F19" s="23">
        <v>23761.067602742129</v>
      </c>
      <c r="G19" s="23">
        <v>26679.835835080929</v>
      </c>
      <c r="H19" s="23">
        <v>31229.455886903077</v>
      </c>
      <c r="I19" s="23">
        <v>36229.24265120444</v>
      </c>
      <c r="J19" s="23">
        <v>42929.487411924514</v>
      </c>
      <c r="K19" s="23">
        <f>SUM(K20:K40)</f>
        <v>50257.458517010971</v>
      </c>
      <c r="L19" s="23">
        <f>SUM(L20:L40)</f>
        <v>70553.029379241634</v>
      </c>
    </row>
    <row r="20" spans="1:20" x14ac:dyDescent="0.3">
      <c r="A20" t="s">
        <v>26</v>
      </c>
      <c r="B20" t="s">
        <v>27</v>
      </c>
      <c r="C20" s="21">
        <v>3323.9151339682348</v>
      </c>
      <c r="D20" s="22">
        <v>4199.7894142864943</v>
      </c>
      <c r="E20" s="22">
        <v>4931.648615131855</v>
      </c>
      <c r="F20" s="22">
        <v>6038.8873484490568</v>
      </c>
      <c r="G20" s="22">
        <v>6593.7195392468047</v>
      </c>
      <c r="H20" s="22">
        <v>6807.2261991747791</v>
      </c>
      <c r="I20" s="22">
        <v>7496.7471495410218</v>
      </c>
      <c r="J20" s="22">
        <v>8946.7438215320999</v>
      </c>
      <c r="K20" s="22">
        <v>11312.065617961107</v>
      </c>
      <c r="L20" s="21">
        <v>15880.239897403108</v>
      </c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t="s">
        <v>28</v>
      </c>
      <c r="B21" t="s">
        <v>29</v>
      </c>
      <c r="C21" s="21">
        <v>805.20182434058916</v>
      </c>
      <c r="D21" s="22">
        <v>1006.3896050054043</v>
      </c>
      <c r="E21" s="22">
        <v>1273.4199691212359</v>
      </c>
      <c r="F21" s="22">
        <v>1489.5420962471878</v>
      </c>
      <c r="G21" s="22">
        <v>1689.9524584128771</v>
      </c>
      <c r="H21" s="22">
        <v>2194.7423151745802</v>
      </c>
      <c r="I21" s="22">
        <v>2296.3811254250618</v>
      </c>
      <c r="J21" s="22">
        <v>2620.5751575297513</v>
      </c>
      <c r="K21" s="22">
        <v>2853.3795987317385</v>
      </c>
      <c r="L21" s="21">
        <v>4005.6656384904309</v>
      </c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t="s">
        <v>30</v>
      </c>
      <c r="B22" t="s">
        <v>31</v>
      </c>
      <c r="C22" s="21">
        <v>660.02705269887861</v>
      </c>
      <c r="D22" s="22">
        <v>756.60433936417905</v>
      </c>
      <c r="E22" s="22">
        <v>803.6454545561844</v>
      </c>
      <c r="F22" s="22">
        <v>904.11280707218395</v>
      </c>
      <c r="G22" s="22">
        <v>1046.1532575321446</v>
      </c>
      <c r="H22" s="22">
        <v>1351.646686427066</v>
      </c>
      <c r="I22" s="22">
        <v>1330.4030147214307</v>
      </c>
      <c r="J22" s="22">
        <v>1417.4212085918684</v>
      </c>
      <c r="K22" s="22">
        <v>1564.4134945960843</v>
      </c>
      <c r="L22" s="21">
        <v>2196.1737521637824</v>
      </c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t="s">
        <v>32</v>
      </c>
      <c r="B23" t="s">
        <v>33</v>
      </c>
      <c r="C23" s="21">
        <v>210.36223915017337</v>
      </c>
      <c r="D23" s="22">
        <v>266.73544415885686</v>
      </c>
      <c r="E23" s="22">
        <v>294.97210398506047</v>
      </c>
      <c r="F23" s="22">
        <v>344.24439109246941</v>
      </c>
      <c r="G23" s="22">
        <v>414.08185645391166</v>
      </c>
      <c r="H23" s="22">
        <v>641.9813600721584</v>
      </c>
      <c r="I23" s="22">
        <v>1117.1191815093894</v>
      </c>
      <c r="J23" s="22">
        <v>345.3069361825593</v>
      </c>
      <c r="K23" s="22">
        <v>388.88430607594933</v>
      </c>
      <c r="L23" s="21">
        <v>545.92823993309742</v>
      </c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t="s">
        <v>34</v>
      </c>
      <c r="B24" t="s">
        <v>35</v>
      </c>
      <c r="C24" s="21">
        <v>168.80258216912745</v>
      </c>
      <c r="D24" s="22">
        <v>178.6944420004827</v>
      </c>
      <c r="E24" s="22">
        <v>239.54012481709071</v>
      </c>
      <c r="F24" s="22">
        <v>280.35546030790255</v>
      </c>
      <c r="G24" s="22">
        <v>329.41062841316</v>
      </c>
      <c r="H24" s="22">
        <v>406.45640108841673</v>
      </c>
      <c r="I24" s="22">
        <v>546.19036934723158</v>
      </c>
      <c r="J24" s="22">
        <v>743.42569493677127</v>
      </c>
      <c r="K24" s="22">
        <v>717.42758035576276</v>
      </c>
      <c r="L24" s="21">
        <v>1007.1478074679367</v>
      </c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t="s">
        <v>36</v>
      </c>
      <c r="B25" t="s">
        <v>37</v>
      </c>
      <c r="C25" s="21">
        <v>380.28780954666132</v>
      </c>
      <c r="D25" s="22">
        <v>435.37559579839206</v>
      </c>
      <c r="E25" s="22">
        <v>560.73703991913601</v>
      </c>
      <c r="F25" s="22">
        <v>639.84378037673844</v>
      </c>
      <c r="G25" s="22">
        <v>734.0632521358209</v>
      </c>
      <c r="H25" s="22">
        <v>674.12361234952994</v>
      </c>
      <c r="I25" s="22">
        <v>762.39415880121589</v>
      </c>
      <c r="J25" s="22">
        <v>883.97590117607581</v>
      </c>
      <c r="K25" s="22">
        <v>712.06844492804362</v>
      </c>
      <c r="L25" s="21">
        <v>999.62448156893163</v>
      </c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t="s">
        <v>38</v>
      </c>
      <c r="B26" t="s">
        <v>39</v>
      </c>
      <c r="C26" s="21">
        <v>544.33940499043069</v>
      </c>
      <c r="D26" s="22">
        <v>617.73462736831073</v>
      </c>
      <c r="E26" s="22">
        <v>820.13116106313612</v>
      </c>
      <c r="F26" s="22">
        <v>925.823098956889</v>
      </c>
      <c r="G26" s="22">
        <v>1031.8451030732303</v>
      </c>
      <c r="H26" s="22">
        <v>1128.7223081230688</v>
      </c>
      <c r="I26" s="22">
        <v>1477.4463332844257</v>
      </c>
      <c r="J26" s="22">
        <v>1781.496841802624</v>
      </c>
      <c r="K26" s="22">
        <v>2056.7082287825888</v>
      </c>
      <c r="L26" s="21">
        <v>2887.2728620113317</v>
      </c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t="s">
        <v>40</v>
      </c>
      <c r="B27" t="s">
        <v>41</v>
      </c>
      <c r="C27" s="21">
        <v>1258.3864239169293</v>
      </c>
      <c r="D27" s="22">
        <v>1415.2678604061709</v>
      </c>
      <c r="E27" s="22">
        <v>1541.3593918297943</v>
      </c>
      <c r="F27" s="22">
        <v>1647.4841547139299</v>
      </c>
      <c r="G27" s="22">
        <v>1668.9660259145726</v>
      </c>
      <c r="H27" s="22">
        <v>1845.3012318821693</v>
      </c>
      <c r="I27" s="22">
        <v>1721.1932137910596</v>
      </c>
      <c r="J27" s="22">
        <v>1936.2152370653121</v>
      </c>
      <c r="K27" s="22">
        <v>2341.9144361945978</v>
      </c>
      <c r="L27" s="21">
        <v>3287.6544675370205</v>
      </c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t="s">
        <v>42</v>
      </c>
      <c r="B28" t="s">
        <v>43</v>
      </c>
      <c r="C28" s="21">
        <v>638.19104893148119</v>
      </c>
      <c r="D28" s="22">
        <v>735.3504138587582</v>
      </c>
      <c r="E28" s="22">
        <v>849.41806888153587</v>
      </c>
      <c r="F28" s="22">
        <v>1001.4177446561788</v>
      </c>
      <c r="G28" s="22">
        <v>1088.661675508429</v>
      </c>
      <c r="H28" s="22">
        <v>1607.6555641543036</v>
      </c>
      <c r="I28" s="22">
        <v>2685.2955643854852</v>
      </c>
      <c r="J28" s="22">
        <v>3699.5843198440339</v>
      </c>
      <c r="K28" s="22">
        <v>4232.5242324419669</v>
      </c>
      <c r="L28" s="21">
        <v>5941.7530319157559</v>
      </c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t="s">
        <v>44</v>
      </c>
      <c r="B29" t="s">
        <v>45</v>
      </c>
      <c r="C29" s="21">
        <v>386.00978700147181</v>
      </c>
      <c r="D29" s="22">
        <v>452.49445160886279</v>
      </c>
      <c r="E29" s="22">
        <v>526.70373055556684</v>
      </c>
      <c r="F29" s="22">
        <v>634.28401453641027</v>
      </c>
      <c r="G29" s="22">
        <v>760.27462842204841</v>
      </c>
      <c r="H29" s="22">
        <v>1064.2759055910308</v>
      </c>
      <c r="I29" s="22">
        <v>1676.224841880138</v>
      </c>
      <c r="J29" s="22">
        <v>2797.8969694697703</v>
      </c>
      <c r="K29" s="22">
        <v>2721.3022578183454</v>
      </c>
      <c r="L29" s="21">
        <v>3820.2512385433929</v>
      </c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t="s">
        <v>46</v>
      </c>
      <c r="B30" t="s">
        <v>47</v>
      </c>
      <c r="C30" s="21">
        <v>798.50243243202499</v>
      </c>
      <c r="D30" s="22">
        <v>1021.5829401351725</v>
      </c>
      <c r="E30" s="22">
        <v>1097.1388290453535</v>
      </c>
      <c r="F30" s="22">
        <v>1271.7100524647542</v>
      </c>
      <c r="G30" s="22">
        <v>1411.4318345802169</v>
      </c>
      <c r="H30" s="22">
        <v>1483.73703649553</v>
      </c>
      <c r="I30" s="22">
        <v>2532.350240333883</v>
      </c>
      <c r="J30" s="22">
        <v>3422.3976766436499</v>
      </c>
      <c r="K30" s="22">
        <v>3846.6006073657313</v>
      </c>
      <c r="L30" s="21">
        <v>5399.98109076336</v>
      </c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t="s">
        <v>48</v>
      </c>
      <c r="B31" t="s">
        <v>49</v>
      </c>
      <c r="C31" s="21">
        <v>742.85968582013845</v>
      </c>
      <c r="D31" s="22">
        <v>825.74759640536649</v>
      </c>
      <c r="E31" s="22">
        <v>962.5995320738192</v>
      </c>
      <c r="F31" s="22">
        <v>1093.0432591163583</v>
      </c>
      <c r="G31" s="22">
        <v>1307.2161987395889</v>
      </c>
      <c r="H31" s="22">
        <v>1560.0239417378168</v>
      </c>
      <c r="I31" s="22">
        <v>926.08909794359442</v>
      </c>
      <c r="J31" s="22">
        <v>800.59732308634648</v>
      </c>
      <c r="K31" s="22">
        <v>964.62023770953351</v>
      </c>
      <c r="L31" s="21">
        <v>1354.1647743269016</v>
      </c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t="s">
        <v>50</v>
      </c>
      <c r="B32" t="s">
        <v>51</v>
      </c>
      <c r="C32" s="21">
        <v>1248.0833735355068</v>
      </c>
      <c r="D32" s="22">
        <v>1465.2322119301755</v>
      </c>
      <c r="E32" s="22">
        <v>1637.5719405969935</v>
      </c>
      <c r="F32" s="22">
        <v>1964.378933439782</v>
      </c>
      <c r="G32" s="22">
        <v>2371.0069500869399</v>
      </c>
      <c r="H32" s="22">
        <v>2692.0464906208263</v>
      </c>
      <c r="I32" s="22">
        <v>2710.2012847792566</v>
      </c>
      <c r="J32" s="22">
        <v>3173.7166734611715</v>
      </c>
      <c r="K32" s="22">
        <v>4140.4362344095744</v>
      </c>
      <c r="L32" s="21">
        <v>5812.4769518597814</v>
      </c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t="s">
        <v>52</v>
      </c>
      <c r="B33" t="s">
        <v>53</v>
      </c>
      <c r="C33" s="21">
        <v>1009.3942318804012</v>
      </c>
      <c r="D33" s="22">
        <v>1293.6086769850433</v>
      </c>
      <c r="E33" s="22">
        <v>1390.0794648615508</v>
      </c>
      <c r="F33" s="22">
        <v>1573.0867516416106</v>
      </c>
      <c r="G33" s="22">
        <v>1849.4700345683302</v>
      </c>
      <c r="H33" s="22">
        <v>2366.3054025504466</v>
      </c>
      <c r="I33" s="22">
        <v>2856.7175705292975</v>
      </c>
      <c r="J33" s="22">
        <v>3852.3621655193647</v>
      </c>
      <c r="K33" s="22">
        <v>4468.0350592098894</v>
      </c>
      <c r="L33" s="21">
        <v>6272.3706709764865</v>
      </c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t="s">
        <v>54</v>
      </c>
      <c r="B34" t="s">
        <v>55</v>
      </c>
      <c r="C34" s="21">
        <v>19.206704997995942</v>
      </c>
      <c r="D34" s="22">
        <v>24.380756173654131</v>
      </c>
      <c r="E34" s="22">
        <v>34.567671815379342</v>
      </c>
      <c r="F34" s="22">
        <v>39.133708973702312</v>
      </c>
      <c r="G34" s="22">
        <v>49.060816415144402</v>
      </c>
      <c r="H34" s="22">
        <v>59.51787033530573</v>
      </c>
      <c r="I34" s="22">
        <v>66.946011754448207</v>
      </c>
      <c r="J34" s="22">
        <v>104.61727049513516</v>
      </c>
      <c r="K34" s="22">
        <v>125.9829033723112</v>
      </c>
      <c r="L34" s="21">
        <v>176.85883339883358</v>
      </c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t="s">
        <v>56</v>
      </c>
      <c r="B35" t="s">
        <v>57</v>
      </c>
      <c r="C35" s="21">
        <v>217.0257130127498</v>
      </c>
      <c r="D35" s="22">
        <v>270.95579324549482</v>
      </c>
      <c r="E35" s="22">
        <v>361.25396202008307</v>
      </c>
      <c r="F35" s="22">
        <v>387.51028494773698</v>
      </c>
      <c r="G35" s="22">
        <v>482.6482770396475</v>
      </c>
      <c r="H35" s="22">
        <v>723.55025489365153</v>
      </c>
      <c r="I35" s="22">
        <v>550.68629374660713</v>
      </c>
      <c r="J35" s="22">
        <v>466.25470518095108</v>
      </c>
      <c r="K35" s="22">
        <v>456.14481930967082</v>
      </c>
      <c r="L35" s="21">
        <v>640.35070191723071</v>
      </c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t="s">
        <v>58</v>
      </c>
      <c r="B36" t="s">
        <v>59</v>
      </c>
      <c r="C36" s="21">
        <v>44.114982207114693</v>
      </c>
      <c r="D36" s="22">
        <v>61.358376595169617</v>
      </c>
      <c r="E36" s="22">
        <v>67.441848521960068</v>
      </c>
      <c r="F36" s="22">
        <v>77.065605194205148</v>
      </c>
      <c r="G36" s="22">
        <v>107.51414650988956</v>
      </c>
      <c r="H36" s="22">
        <v>114.70131689050287</v>
      </c>
      <c r="I36" s="22">
        <v>136.3795534835283</v>
      </c>
      <c r="J36" s="22">
        <v>153.82569451317585</v>
      </c>
      <c r="K36" s="22">
        <v>201.29454882892654</v>
      </c>
      <c r="L36" s="21">
        <v>282.58373257377161</v>
      </c>
      <c r="M36" s="2"/>
      <c r="N36" s="2"/>
      <c r="O36" s="2"/>
      <c r="P36" s="2"/>
      <c r="Q36" s="2"/>
      <c r="R36" s="2"/>
      <c r="S36" s="2"/>
      <c r="T36" s="2"/>
    </row>
    <row r="37" spans="1:20" ht="29.25" customHeight="1" x14ac:dyDescent="0.3">
      <c r="A37" t="s">
        <v>60</v>
      </c>
      <c r="B37" s="4" t="s">
        <v>61</v>
      </c>
      <c r="C37" s="21">
        <v>9.6906430536335151</v>
      </c>
      <c r="D37" s="22">
        <v>13.076235079512363</v>
      </c>
      <c r="E37" s="22">
        <v>16.447314787605517</v>
      </c>
      <c r="F37" s="22">
        <v>22.983783680875309</v>
      </c>
      <c r="G37" s="22">
        <v>32.671484200085651</v>
      </c>
      <c r="H37" s="22">
        <v>32.621187092757637</v>
      </c>
      <c r="I37" s="22">
        <v>26.177507834285482</v>
      </c>
      <c r="J37" s="22">
        <v>30.909000803145979</v>
      </c>
      <c r="K37" s="22">
        <v>57.329151905524853</v>
      </c>
      <c r="L37" s="21">
        <v>80.480498975260574</v>
      </c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t="s">
        <v>62</v>
      </c>
      <c r="B38" t="s">
        <v>63</v>
      </c>
      <c r="C38" s="21">
        <v>226.85980213503507</v>
      </c>
      <c r="D38" s="22">
        <v>298.88222517096222</v>
      </c>
      <c r="E38" s="22">
        <v>363.97141359988876</v>
      </c>
      <c r="F38" s="22">
        <v>443.63574474922132</v>
      </c>
      <c r="G38" s="22">
        <v>511.18596892255039</v>
      </c>
      <c r="H38" s="22">
        <v>669.25727479141722</v>
      </c>
      <c r="I38" s="22">
        <v>1082.5744943805576</v>
      </c>
      <c r="J38" s="22">
        <v>985.29720190506271</v>
      </c>
      <c r="K38" s="22">
        <v>1958.6081435245346</v>
      </c>
      <c r="L38" s="21">
        <v>2749.5568214165824</v>
      </c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t="s">
        <v>64</v>
      </c>
      <c r="B39" t="s">
        <v>65</v>
      </c>
      <c r="C39" s="21">
        <v>1355.6480407472257</v>
      </c>
      <c r="D39" s="22">
        <v>1643.5356203120627</v>
      </c>
      <c r="E39" s="22">
        <v>1957.0713227508097</v>
      </c>
      <c r="F39" s="22">
        <v>2282.8820860010692</v>
      </c>
      <c r="G39" s="22">
        <v>2370.5433247167575</v>
      </c>
      <c r="H39" s="22">
        <v>2769.1481624742919</v>
      </c>
      <c r="I39" s="22">
        <v>2913.6264838853995</v>
      </c>
      <c r="J39" s="22">
        <v>3190.2228112749885</v>
      </c>
      <c r="K39" s="22">
        <v>3270.1853062440578</v>
      </c>
      <c r="L39" s="21">
        <v>4590.7908357305323</v>
      </c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t="s">
        <v>66</v>
      </c>
      <c r="B40" t="s">
        <v>67</v>
      </c>
      <c r="C40" s="21">
        <v>378.23441855302661</v>
      </c>
      <c r="D40" s="22">
        <v>504.09834529936541</v>
      </c>
      <c r="E40" s="22">
        <v>638.50633203038797</v>
      </c>
      <c r="F40" s="22">
        <v>699.64249612387061</v>
      </c>
      <c r="G40" s="22">
        <v>829.9583741887792</v>
      </c>
      <c r="H40" s="22">
        <v>1036.4153649834266</v>
      </c>
      <c r="I40" s="22">
        <v>1318.0991598471257</v>
      </c>
      <c r="J40" s="22">
        <v>1576.6448009106598</v>
      </c>
      <c r="K40" s="22">
        <v>1867.5333072450228</v>
      </c>
      <c r="L40" s="21">
        <v>2621.703050268105</v>
      </c>
      <c r="M40" s="2"/>
      <c r="N40" s="2"/>
      <c r="O40" s="2"/>
      <c r="P40" s="2"/>
      <c r="Q40" s="2"/>
      <c r="R40" s="2"/>
      <c r="S40" s="2"/>
      <c r="T40" s="2"/>
    </row>
    <row r="41" spans="1:20" x14ac:dyDescent="0.3">
      <c r="B41" s="3" t="s">
        <v>68</v>
      </c>
      <c r="C41" s="23">
        <f>C42</f>
        <v>1340.7363583301396</v>
      </c>
      <c r="D41" s="23">
        <f t="shared" ref="D41:J41" si="4">D42</f>
        <v>1392.7212116027247</v>
      </c>
      <c r="E41" s="23">
        <f t="shared" si="4"/>
        <v>3009.4789555543393</v>
      </c>
      <c r="F41" s="23">
        <f t="shared" si="4"/>
        <v>3521.981999316683</v>
      </c>
      <c r="G41" s="23">
        <f t="shared" si="4"/>
        <v>4435.061042039194</v>
      </c>
      <c r="H41" s="23">
        <f t="shared" si="4"/>
        <v>4221.0931947455529</v>
      </c>
      <c r="I41" s="23">
        <f t="shared" si="4"/>
        <v>4377.3330554768236</v>
      </c>
      <c r="J41" s="23">
        <f t="shared" si="4"/>
        <v>4808</v>
      </c>
      <c r="K41" s="23">
        <v>5457.9547283687125</v>
      </c>
      <c r="L41" s="25">
        <v>5311.3814214620961</v>
      </c>
    </row>
    <row r="42" spans="1:20" x14ac:dyDescent="0.3">
      <c r="A42" t="s">
        <v>69</v>
      </c>
      <c r="B42" t="s">
        <v>68</v>
      </c>
      <c r="C42" s="21">
        <v>1340.7363583301396</v>
      </c>
      <c r="D42" s="22">
        <v>1392.7212116027247</v>
      </c>
      <c r="E42" s="22">
        <v>3009.4789555543393</v>
      </c>
      <c r="F42" s="22">
        <v>3521.981999316683</v>
      </c>
      <c r="G42" s="22">
        <v>4435.061042039194</v>
      </c>
      <c r="H42" s="22">
        <v>4221.0931947455529</v>
      </c>
      <c r="I42" s="22">
        <v>4377.3330554768236</v>
      </c>
      <c r="J42" s="22">
        <v>4808</v>
      </c>
      <c r="K42" s="22">
        <v>5209.6954930469365</v>
      </c>
      <c r="L42" s="21">
        <f>L41</f>
        <v>5311.3814214620961</v>
      </c>
    </row>
    <row r="43" spans="1:20" x14ac:dyDescent="0.3">
      <c r="B43" s="3" t="s">
        <v>70</v>
      </c>
      <c r="C43" s="23">
        <f>SUM(C44:C46)</f>
        <v>702.61782849605811</v>
      </c>
      <c r="D43" s="23">
        <f>SUM(D44:D46)</f>
        <v>729.86068239058625</v>
      </c>
      <c r="E43" s="23">
        <f t="shared" ref="E43:L43" si="5">SUM(E44:E46)</f>
        <v>1577.1285350162045</v>
      </c>
      <c r="F43" s="23">
        <f t="shared" si="5"/>
        <v>1845.7076434058717</v>
      </c>
      <c r="G43" s="23">
        <f t="shared" si="5"/>
        <v>2324.2100799639306</v>
      </c>
      <c r="H43" s="23">
        <f t="shared" si="5"/>
        <v>2212.0794412299465</v>
      </c>
      <c r="I43" s="23">
        <f t="shared" si="5"/>
        <v>2293.9575159084443</v>
      </c>
      <c r="J43" s="23">
        <f t="shared" si="5"/>
        <v>2539.2074456316504</v>
      </c>
      <c r="K43" s="23">
        <f t="shared" si="5"/>
        <v>3930.7054100295118</v>
      </c>
      <c r="L43" s="23">
        <f t="shared" si="5"/>
        <v>5315.5484594227382</v>
      </c>
    </row>
    <row r="44" spans="1:20" x14ac:dyDescent="0.3">
      <c r="A44" t="s">
        <v>71</v>
      </c>
      <c r="B44" t="s">
        <v>72</v>
      </c>
      <c r="C44" s="21">
        <v>214.67668396251594</v>
      </c>
      <c r="D44" s="21">
        <v>231.71879165745702</v>
      </c>
      <c r="E44" s="21">
        <v>447.64218202445875</v>
      </c>
      <c r="F44" s="21">
        <v>787.23138870425544</v>
      </c>
      <c r="G44" s="21">
        <v>1017.4805944186896</v>
      </c>
      <c r="H44" s="21">
        <v>1029.0406503471634</v>
      </c>
      <c r="I44" s="21">
        <v>1097.1504092875643</v>
      </c>
      <c r="J44" s="21">
        <v>1253.6738250185981</v>
      </c>
      <c r="K44" s="21">
        <v>2056.9947641583799</v>
      </c>
      <c r="L44" s="21">
        <v>2781.7030810204174</v>
      </c>
    </row>
    <row r="45" spans="1:20" x14ac:dyDescent="0.3">
      <c r="A45" t="s">
        <v>73</v>
      </c>
      <c r="B45" t="s">
        <v>74</v>
      </c>
      <c r="C45" s="21">
        <v>0.83460009754454634</v>
      </c>
      <c r="D45" s="21">
        <v>1.4821931872747538</v>
      </c>
      <c r="E45" s="21">
        <v>2.6945667976788887</v>
      </c>
      <c r="F45" s="21">
        <v>2.2192857471639371</v>
      </c>
      <c r="G45" s="21">
        <v>1.7238806504163025</v>
      </c>
      <c r="H45" s="21">
        <v>1.2803945974336222</v>
      </c>
      <c r="I45" s="21">
        <v>0.60025132724183383</v>
      </c>
      <c r="J45" s="21">
        <v>0.23346229185121414</v>
      </c>
      <c r="K45" s="21">
        <v>0.60638850521161702</v>
      </c>
      <c r="L45" s="21">
        <v>0.820027742721393</v>
      </c>
    </row>
    <row r="46" spans="1:20" ht="28.8" x14ac:dyDescent="0.3">
      <c r="A46" t="s">
        <v>75</v>
      </c>
      <c r="B46" s="4" t="s">
        <v>76</v>
      </c>
      <c r="C46" s="21">
        <v>487.10654443599765</v>
      </c>
      <c r="D46" s="21">
        <v>496.6596975458545</v>
      </c>
      <c r="E46" s="21">
        <v>1126.7917861940668</v>
      </c>
      <c r="F46" s="21">
        <v>1056.2569689544525</v>
      </c>
      <c r="G46" s="21">
        <v>1305.0056048948247</v>
      </c>
      <c r="H46" s="21">
        <v>1181.7583962853496</v>
      </c>
      <c r="I46" s="21">
        <v>1196.206855293638</v>
      </c>
      <c r="J46" s="21">
        <v>1285.3001583212008</v>
      </c>
      <c r="K46" s="21">
        <v>1873.1042573659199</v>
      </c>
      <c r="L46" s="21">
        <v>2533.0253506595996</v>
      </c>
    </row>
    <row r="47" spans="1:20" x14ac:dyDescent="0.3">
      <c r="B47" s="3" t="s">
        <v>77</v>
      </c>
      <c r="C47" s="23">
        <f>SUM(C48:C49)</f>
        <v>10407.880689213793</v>
      </c>
      <c r="D47" s="23">
        <v>11916.134703171698</v>
      </c>
      <c r="E47" s="23">
        <v>15020.023995031643</v>
      </c>
      <c r="F47" s="23">
        <v>14832.911434464766</v>
      </c>
      <c r="G47" s="23">
        <v>19006.975349553777</v>
      </c>
      <c r="H47" s="23">
        <v>19251.778699744584</v>
      </c>
      <c r="I47" s="23">
        <v>20552.465563222973</v>
      </c>
      <c r="J47" s="23">
        <v>25107.732071941802</v>
      </c>
      <c r="K47" s="23">
        <f>K48+K49</f>
        <v>29916.478363294951</v>
      </c>
      <c r="L47" s="23">
        <f>L48+L49</f>
        <v>35581.258680087762</v>
      </c>
    </row>
    <row r="48" spans="1:20" x14ac:dyDescent="0.3">
      <c r="A48" t="s">
        <v>78</v>
      </c>
      <c r="B48" t="s">
        <v>79</v>
      </c>
      <c r="C48" s="21">
        <v>9578.5975278477981</v>
      </c>
      <c r="D48" s="21">
        <f>D47-D49</f>
        <v>11136.652267839563</v>
      </c>
      <c r="E48" s="21">
        <f t="shared" ref="E48:J48" si="6">E47-E49</f>
        <v>14053.192567830014</v>
      </c>
      <c r="F48" s="21">
        <f t="shared" si="6"/>
        <v>13335.279221658941</v>
      </c>
      <c r="G48" s="21">
        <f t="shared" si="6"/>
        <v>18435.380627697625</v>
      </c>
      <c r="H48" s="21">
        <f>H47-H49</f>
        <v>18631.101354464819</v>
      </c>
      <c r="I48" s="21">
        <f t="shared" si="6"/>
        <v>19889.854073464663</v>
      </c>
      <c r="J48" s="21">
        <f t="shared" si="6"/>
        <v>24298.2587899424</v>
      </c>
      <c r="K48" s="21">
        <v>28971.647526292483</v>
      </c>
      <c r="L48" s="21">
        <v>34457.521119400953</v>
      </c>
      <c r="M48" s="2"/>
    </row>
    <row r="49" spans="1:12" x14ac:dyDescent="0.3">
      <c r="A49" t="s">
        <v>80</v>
      </c>
      <c r="B49" t="s">
        <v>81</v>
      </c>
      <c r="C49" s="21">
        <v>829.28316136599449</v>
      </c>
      <c r="D49" s="21">
        <v>779.48243533213406</v>
      </c>
      <c r="E49" s="21">
        <v>966.8314272016288</v>
      </c>
      <c r="F49" s="21">
        <v>1497.6322128058262</v>
      </c>
      <c r="G49" s="21">
        <v>571.59472185615323</v>
      </c>
      <c r="H49" s="21">
        <v>620.67734527976529</v>
      </c>
      <c r="I49" s="21">
        <v>662.61148975830861</v>
      </c>
      <c r="J49" s="21">
        <v>809.47328199940364</v>
      </c>
      <c r="K49" s="21">
        <v>944.8308370024688</v>
      </c>
      <c r="L49" s="21">
        <v>1123.7375606868059</v>
      </c>
    </row>
    <row r="50" spans="1:12" x14ac:dyDescent="0.3">
      <c r="B50" s="14" t="s">
        <v>82</v>
      </c>
      <c r="C50" s="20">
        <f t="shared" ref="C50" si="7">C51+C55+C61+C64+C71+C76+C78+C86+C93+C95+C97+C100+C105</f>
        <v>50523.645539334924</v>
      </c>
      <c r="D50" s="20">
        <f t="shared" ref="D50" si="8">D51+D55+D61+D64+D71+D76+D78+D86+D93+D95+D97+D100+D105</f>
        <v>59369.527853425701</v>
      </c>
      <c r="E50" s="20">
        <f t="shared" ref="E50" si="9">E51+E55+E61+E64+E71+E76+E78+E86+E93+E95+E97+E100+E105</f>
        <v>74355.8997068053</v>
      </c>
      <c r="F50" s="20">
        <f t="shared" ref="F50" si="10">F51+F55+F61+F64+F71+F76+F78+F86+F93+F95+F97+F100+F105</f>
        <v>96437.001801732156</v>
      </c>
      <c r="G50" s="20">
        <f t="shared" ref="G50" si="11">G51+G55+G61+G64+G71+G76+G78+G86+G93+G95+G97+G100+G105</f>
        <v>114272.07437325058</v>
      </c>
      <c r="H50" s="20">
        <f t="shared" ref="H50" si="12">H51+H55+H61+H64+H71+H76+H78+H86+H93+H95+H97+H100+H105</f>
        <v>134786.02301173378</v>
      </c>
      <c r="I50" s="20">
        <f t="shared" ref="I50" si="13">I51+I55+I61+I64+I71+I76+I78+I86+I93+I95+I97+I100+I105</f>
        <v>160947.72673298582</v>
      </c>
      <c r="J50" s="20">
        <f t="shared" ref="J50" si="14">J51+J55+J61+J64+J71+J76+J78+J86+J93+J95+J97+J100+J105</f>
        <v>177110.52997592057</v>
      </c>
      <c r="K50" s="20">
        <f t="shared" ref="K50" si="15">K51+K55+K61+K64+K71+K76+K78+K86+K93+K95+K97+K100+K105</f>
        <v>209248.62043783008</v>
      </c>
      <c r="L50" s="20">
        <f t="shared" ref="L50" si="16">L51+L55+L61+L64+L71+L76+L78+L86+L93+L95+L97+L100+L105</f>
        <v>256448.59893242939</v>
      </c>
    </row>
    <row r="51" spans="1:12" x14ac:dyDescent="0.3">
      <c r="B51" s="3" t="s">
        <v>83</v>
      </c>
      <c r="C51" s="23">
        <v>13876.807337491518</v>
      </c>
      <c r="D51" s="23">
        <v>16842.049840952037</v>
      </c>
      <c r="E51" s="23">
        <v>21644.538431539841</v>
      </c>
      <c r="F51" s="23">
        <v>29504.70280197628</v>
      </c>
      <c r="G51" s="23">
        <v>35315.398846402342</v>
      </c>
      <c r="H51" s="23">
        <v>44713.177907593461</v>
      </c>
      <c r="I51" s="23">
        <v>53765.596121509938</v>
      </c>
      <c r="J51" s="23">
        <v>62200.999999999985</v>
      </c>
      <c r="K51" s="23">
        <f>SUM(K52:K54)</f>
        <v>73634.365722078859</v>
      </c>
      <c r="L51" s="23">
        <f>SUM(L52:L54)</f>
        <v>99780.082954486279</v>
      </c>
    </row>
    <row r="52" spans="1:12" x14ac:dyDescent="0.3">
      <c r="A52" t="s">
        <v>84</v>
      </c>
      <c r="B52" t="s">
        <v>85</v>
      </c>
      <c r="C52" s="21">
        <v>4025.7057572881326</v>
      </c>
      <c r="D52" s="21">
        <v>4699.0689550008574</v>
      </c>
      <c r="E52" s="21">
        <v>6132.9071030500545</v>
      </c>
      <c r="F52" s="21">
        <v>7585.7280999409895</v>
      </c>
      <c r="G52" s="21">
        <v>9335.1131979495003</v>
      </c>
      <c r="H52" s="21">
        <v>3875.3258852084141</v>
      </c>
      <c r="I52" s="21">
        <v>7998.8676539738344</v>
      </c>
      <c r="J52" s="21">
        <v>8520.9266025531397</v>
      </c>
      <c r="K52" s="21">
        <v>10087.185507361442</v>
      </c>
      <c r="L52" s="21">
        <v>13668.892192277321</v>
      </c>
    </row>
    <row r="53" spans="1:12" x14ac:dyDescent="0.3">
      <c r="A53" t="s">
        <v>86</v>
      </c>
      <c r="B53" t="s">
        <v>87</v>
      </c>
      <c r="C53" s="21">
        <v>3375.8774579703304</v>
      </c>
      <c r="D53" s="21">
        <v>3930.361369951695</v>
      </c>
      <c r="E53" s="21">
        <v>4866.4993655926155</v>
      </c>
      <c r="F53" s="21">
        <v>4991.3268500697141</v>
      </c>
      <c r="G53" s="21">
        <v>3358.6842783397074</v>
      </c>
      <c r="H53" s="21">
        <v>12577.50700696224</v>
      </c>
      <c r="I53" s="21">
        <v>20301.695576460806</v>
      </c>
      <c r="J53" s="21">
        <v>19453.844448201933</v>
      </c>
      <c r="K53" s="21">
        <v>23029.718120276768</v>
      </c>
      <c r="L53" s="21">
        <v>31206.993662887449</v>
      </c>
    </row>
    <row r="54" spans="1:12" x14ac:dyDescent="0.3">
      <c r="A54" t="s">
        <v>88</v>
      </c>
      <c r="B54" t="s">
        <v>89</v>
      </c>
      <c r="C54" s="21">
        <v>6475.2241222330558</v>
      </c>
      <c r="D54" s="21">
        <v>8212.6195159994841</v>
      </c>
      <c r="E54" s="21">
        <v>10645.131962897171</v>
      </c>
      <c r="F54" s="21">
        <v>16927.647851965572</v>
      </c>
      <c r="G54" s="21">
        <v>22621.601370113131</v>
      </c>
      <c r="H54" s="21">
        <v>28260.345015422812</v>
      </c>
      <c r="I54" s="21">
        <v>25465.032891075298</v>
      </c>
      <c r="J54" s="21">
        <v>34226.228949244898</v>
      </c>
      <c r="K54" s="21">
        <v>40517.462094440649</v>
      </c>
      <c r="L54" s="21">
        <v>54904.197099321507</v>
      </c>
    </row>
    <row r="55" spans="1:12" x14ac:dyDescent="0.3">
      <c r="B55" s="3" t="s">
        <v>90</v>
      </c>
      <c r="C55" s="23">
        <v>7054.7116110969946</v>
      </c>
      <c r="D55" s="23">
        <v>7801.1246779319081</v>
      </c>
      <c r="E55" s="23">
        <v>10057.398527899139</v>
      </c>
      <c r="F55" s="23">
        <v>13259.331262597534</v>
      </c>
      <c r="G55" s="23">
        <v>17294.010922241854</v>
      </c>
      <c r="H55" s="23">
        <v>21083.160292416378</v>
      </c>
      <c r="I55" s="23">
        <v>23529.685360159991</v>
      </c>
      <c r="J55" s="23">
        <f>SUM(J56:J60)</f>
        <v>26567.217548471835</v>
      </c>
      <c r="K55" s="23">
        <v>32684.961506318101</v>
      </c>
      <c r="L55" s="23">
        <v>36021.106693974725</v>
      </c>
    </row>
    <row r="56" spans="1:12" x14ac:dyDescent="0.3">
      <c r="A56" t="s">
        <v>91</v>
      </c>
      <c r="B56" t="s">
        <v>92</v>
      </c>
      <c r="C56" s="21">
        <v>6526.195161471659</v>
      </c>
      <c r="D56" s="21">
        <v>7023.0700651463712</v>
      </c>
      <c r="E56" s="21">
        <v>9057.491211392773</v>
      </c>
      <c r="F56" s="21">
        <v>11714.209851949236</v>
      </c>
      <c r="G56" s="21">
        <v>15192.216935195929</v>
      </c>
      <c r="H56" s="21">
        <v>11675.626604370385</v>
      </c>
      <c r="I56" s="21">
        <v>16616.299170893344</v>
      </c>
      <c r="J56" s="21">
        <v>13332.9612392581</v>
      </c>
      <c r="K56" s="21">
        <v>16403.197816078798</v>
      </c>
      <c r="L56" s="21">
        <v>18077.467784110151</v>
      </c>
    </row>
    <row r="57" spans="1:12" x14ac:dyDescent="0.3">
      <c r="A57" t="s">
        <v>93</v>
      </c>
      <c r="B57" t="s">
        <v>94</v>
      </c>
      <c r="C57" s="21">
        <v>66.259224285505113</v>
      </c>
      <c r="D57" s="21">
        <v>91.172011656687829</v>
      </c>
      <c r="E57" s="21">
        <v>124.72406995700914</v>
      </c>
      <c r="F57" s="21">
        <v>202.46898078533678</v>
      </c>
      <c r="G57" s="21">
        <v>245.7668167082453</v>
      </c>
      <c r="H57" s="21">
        <v>84.99871478713554</v>
      </c>
      <c r="I57" s="21">
        <v>11.661619402674164</v>
      </c>
      <c r="J57" s="21">
        <v>484.80322388087671</v>
      </c>
      <c r="K57" s="21">
        <v>596.44088364823256</v>
      </c>
      <c r="L57" s="21">
        <v>657.31944345072998</v>
      </c>
    </row>
    <row r="58" spans="1:12" x14ac:dyDescent="0.3">
      <c r="A58" t="s">
        <v>95</v>
      </c>
      <c r="B58" t="s">
        <v>96</v>
      </c>
      <c r="C58" s="21">
        <v>328.42655949316662</v>
      </c>
      <c r="D58" s="21">
        <v>490.53362278985998</v>
      </c>
      <c r="E58" s="21">
        <v>611.23003792643306</v>
      </c>
      <c r="F58" s="21">
        <v>913.03866786559433</v>
      </c>
      <c r="G58" s="21">
        <v>1306.1688566254736</v>
      </c>
      <c r="H58" s="21">
        <v>8724.2294123621923</v>
      </c>
      <c r="I58" s="21">
        <v>6388.7494267023358</v>
      </c>
      <c r="J58" s="21">
        <v>10520.020606684724</v>
      </c>
      <c r="K58" s="21">
        <v>12942.509615386565</v>
      </c>
      <c r="L58" s="21">
        <v>14263.548074043614</v>
      </c>
    </row>
    <row r="59" spans="1:12" x14ac:dyDescent="0.3">
      <c r="A59" t="s">
        <v>97</v>
      </c>
      <c r="B59" t="s">
        <v>98</v>
      </c>
      <c r="C59" s="21">
        <v>94.777814622496166</v>
      </c>
      <c r="D59" s="21">
        <v>139.20130630985801</v>
      </c>
      <c r="E59" s="21">
        <v>187.05432761151962</v>
      </c>
      <c r="F59" s="21">
        <v>307.82881834216079</v>
      </c>
      <c r="G59" s="21">
        <v>405.97315216055006</v>
      </c>
      <c r="H59" s="21">
        <v>517.58156358100223</v>
      </c>
      <c r="I59" s="21">
        <v>421.73224851646665</v>
      </c>
      <c r="J59" s="21">
        <v>2079.1477111173203</v>
      </c>
      <c r="K59" s="21">
        <v>2557.9217236367281</v>
      </c>
      <c r="L59" s="21">
        <v>2819.0081026757071</v>
      </c>
    </row>
    <row r="60" spans="1:12" x14ac:dyDescent="0.3">
      <c r="A60" t="s">
        <v>99</v>
      </c>
      <c r="B60" t="s">
        <v>100</v>
      </c>
      <c r="C60" s="21">
        <v>39.052851224166936</v>
      </c>
      <c r="D60" s="21">
        <v>57.147672029131087</v>
      </c>
      <c r="E60" s="21">
        <v>76.898881011404413</v>
      </c>
      <c r="F60" s="21">
        <v>121.78494365520517</v>
      </c>
      <c r="G60" s="21">
        <v>143.88516155165561</v>
      </c>
      <c r="H60" s="21">
        <v>80.723997315662928</v>
      </c>
      <c r="I60" s="21">
        <v>91.242894645169457</v>
      </c>
      <c r="J60" s="21">
        <v>150.28476753081389</v>
      </c>
      <c r="K60" s="21">
        <v>184.89146756782446</v>
      </c>
      <c r="L60" s="21">
        <v>203.76328969452129</v>
      </c>
    </row>
    <row r="61" spans="1:12" x14ac:dyDescent="0.3">
      <c r="B61" s="3" t="s">
        <v>101</v>
      </c>
      <c r="C61" s="23">
        <f t="shared" ref="C61:H61" si="17">SUM(C62:C63)</f>
        <v>4675.1491566365385</v>
      </c>
      <c r="D61" s="23">
        <f t="shared" si="17"/>
        <v>5384.2430279651699</v>
      </c>
      <c r="E61" s="23">
        <f t="shared" si="17"/>
        <v>5905.1506616276365</v>
      </c>
      <c r="F61" s="23">
        <f t="shared" si="17"/>
        <v>7417.0594517217296</v>
      </c>
      <c r="G61" s="23">
        <f t="shared" si="17"/>
        <v>9453.0825170737698</v>
      </c>
      <c r="H61" s="23">
        <f t="shared" si="17"/>
        <v>10806.969615018514</v>
      </c>
      <c r="I61" s="23">
        <f>SUM(I62:I63)</f>
        <v>12472.984649695685</v>
      </c>
      <c r="J61" s="23">
        <f>SUM(J62:J63)</f>
        <v>8715.5690637635089</v>
      </c>
      <c r="K61" s="23">
        <f t="shared" ref="K61:L61" si="18">SUM(K62:K63)</f>
        <v>10012.560907709976</v>
      </c>
      <c r="L61" s="23">
        <f t="shared" si="18"/>
        <v>11639.367989473076</v>
      </c>
    </row>
    <row r="62" spans="1:12" x14ac:dyDescent="0.3">
      <c r="A62" t="s">
        <v>102</v>
      </c>
      <c r="B62" t="s">
        <v>103</v>
      </c>
      <c r="C62" s="21">
        <v>1041.5773610704146</v>
      </c>
      <c r="D62" s="21">
        <v>1196.9825683273446</v>
      </c>
      <c r="E62" s="21">
        <v>1315.4140328176416</v>
      </c>
      <c r="F62" s="21">
        <v>1647.4885393564464</v>
      </c>
      <c r="G62" s="21">
        <v>2123.9259453193467</v>
      </c>
      <c r="H62" s="21">
        <v>2428.2084942232632</v>
      </c>
      <c r="I62" s="21">
        <v>2802.5421106548756</v>
      </c>
      <c r="J62" s="21">
        <v>1958.3006289972391</v>
      </c>
      <c r="K62" s="21">
        <v>2249.7216395156152</v>
      </c>
      <c r="L62" s="21">
        <v>2615.2488137215155</v>
      </c>
    </row>
    <row r="63" spans="1:12" x14ac:dyDescent="0.3">
      <c r="A63" t="s">
        <v>104</v>
      </c>
      <c r="B63" t="s">
        <v>105</v>
      </c>
      <c r="C63" s="21">
        <v>3633.5717955661235</v>
      </c>
      <c r="D63" s="21">
        <v>4187.2604596378251</v>
      </c>
      <c r="E63" s="21">
        <v>4589.7366288099947</v>
      </c>
      <c r="F63" s="21">
        <v>5769.5709123652832</v>
      </c>
      <c r="G63" s="21">
        <v>7329.1565717544236</v>
      </c>
      <c r="H63" s="21">
        <f>8404.76112079525-26</f>
        <v>8378.7611207952505</v>
      </c>
      <c r="I63" s="21">
        <f>9700.44253904081-30</f>
        <v>9670.4425390408105</v>
      </c>
      <c r="J63" s="21">
        <f>6778.26843476627-21</f>
        <v>6757.2684347662698</v>
      </c>
      <c r="K63" s="21">
        <v>7762.8392681943615</v>
      </c>
      <c r="L63" s="21">
        <v>9024.1191757515608</v>
      </c>
    </row>
    <row r="64" spans="1:12" x14ac:dyDescent="0.3">
      <c r="B64" s="3" t="s">
        <v>106</v>
      </c>
      <c r="C64" s="23">
        <v>1949.3711948300192</v>
      </c>
      <c r="D64" s="23">
        <v>2890.2001434359609</v>
      </c>
      <c r="E64" s="23">
        <v>3801.0353530698376</v>
      </c>
      <c r="F64" s="23">
        <v>4473.0935214792989</v>
      </c>
      <c r="G64" s="23">
        <v>5237.3802444763505</v>
      </c>
      <c r="H64" s="23">
        <v>7055.7656630321599</v>
      </c>
      <c r="I64" s="23">
        <v>10176.509992936371</v>
      </c>
      <c r="J64" s="23">
        <f>SUM(J65:J70)</f>
        <v>13806.872180747674</v>
      </c>
      <c r="K64" s="23">
        <v>17745.458445999553</v>
      </c>
      <c r="L64" s="23">
        <v>21101.986065506422</v>
      </c>
    </row>
    <row r="65" spans="1:12" x14ac:dyDescent="0.3">
      <c r="A65" t="s">
        <v>107</v>
      </c>
      <c r="B65" t="s">
        <v>108</v>
      </c>
      <c r="C65" s="21">
        <v>40.030741915461185</v>
      </c>
      <c r="D65" s="21">
        <v>59.350859565770051</v>
      </c>
      <c r="E65" s="21">
        <v>78.055049563585243</v>
      </c>
      <c r="F65" s="21">
        <v>91.85590348157011</v>
      </c>
      <c r="G65" s="21">
        <v>107.55068990236583</v>
      </c>
      <c r="H65" s="21">
        <v>144.89161172684817</v>
      </c>
      <c r="I65" s="21">
        <v>208.97674399198743</v>
      </c>
      <c r="J65" s="21">
        <v>283.52698469798878</v>
      </c>
      <c r="K65" s="21">
        <v>314.14576513032245</v>
      </c>
      <c r="L65" s="21">
        <v>344.42657956194194</v>
      </c>
    </row>
    <row r="66" spans="1:12" x14ac:dyDescent="0.3">
      <c r="A66" t="s">
        <v>109</v>
      </c>
      <c r="B66" t="s">
        <v>110</v>
      </c>
      <c r="C66" s="21">
        <v>11.091166797212841</v>
      </c>
      <c r="D66" s="21">
        <v>16.444118982158194</v>
      </c>
      <c r="E66" s="21">
        <v>21.626418413695934</v>
      </c>
      <c r="F66" s="21">
        <v>25.450168996974998</v>
      </c>
      <c r="G66" s="21">
        <v>29.798664321075993</v>
      </c>
      <c r="H66" s="21">
        <v>40.144572802903525</v>
      </c>
      <c r="I66" s="21">
        <v>57.900398879651299</v>
      </c>
      <c r="J66" s="21">
        <v>78.555753111876299</v>
      </c>
      <c r="K66" s="21">
        <v>87.039183212158449</v>
      </c>
      <c r="L66" s="21">
        <v>95.428974346327394</v>
      </c>
    </row>
    <row r="67" spans="1:12" x14ac:dyDescent="0.3">
      <c r="A67" t="s">
        <v>111</v>
      </c>
      <c r="B67" t="s">
        <v>112</v>
      </c>
      <c r="C67" s="21">
        <v>44.426477521653069</v>
      </c>
      <c r="D67" s="21">
        <v>65.868117906929726</v>
      </c>
      <c r="E67" s="21">
        <v>86.626196242163402</v>
      </c>
      <c r="F67" s="21">
        <v>101.94250808224358</v>
      </c>
      <c r="G67" s="21">
        <v>119.36072325305263</v>
      </c>
      <c r="H67" s="21">
        <v>160.80201423828009</v>
      </c>
      <c r="I67" s="21">
        <v>231.92427057971801</v>
      </c>
      <c r="J67" s="21">
        <v>314.66079842008236</v>
      </c>
      <c r="K67" s="21">
        <v>348.6417964113316</v>
      </c>
      <c r="L67" s="21">
        <v>382.24771669441543</v>
      </c>
    </row>
    <row r="68" spans="1:12" x14ac:dyDescent="0.3">
      <c r="A68" t="s">
        <v>113</v>
      </c>
      <c r="B68" t="s">
        <v>114</v>
      </c>
      <c r="C68" s="21">
        <v>1717.3659876543375</v>
      </c>
      <c r="D68" s="21">
        <v>2546.2217955279757</v>
      </c>
      <c r="E68" s="21">
        <v>3348.6535814965923</v>
      </c>
      <c r="F68" s="21">
        <v>3940.7264731104033</v>
      </c>
      <c r="G68" s="21">
        <v>4614.0513003018614</v>
      </c>
      <c r="H68" s="21">
        <v>6216.020837225612</v>
      </c>
      <c r="I68" s="21">
        <v>8965.3485089161495</v>
      </c>
      <c r="J68" s="21">
        <v>12163.641661471518</v>
      </c>
      <c r="K68" s="21">
        <v>15924.771398121651</v>
      </c>
      <c r="L68" s="21">
        <v>19105.801230440542</v>
      </c>
    </row>
    <row r="69" spans="1:12" x14ac:dyDescent="0.3">
      <c r="A69" t="s">
        <v>115</v>
      </c>
      <c r="B69" t="s">
        <v>116</v>
      </c>
      <c r="C69" s="21">
        <v>49.858629673452391</v>
      </c>
      <c r="D69" s="21">
        <v>73.922000599941086</v>
      </c>
      <c r="E69" s="21">
        <v>97.218228394379565</v>
      </c>
      <c r="F69" s="21">
        <v>114.40730937937269</v>
      </c>
      <c r="G69" s="21">
        <v>133.95529941190688</v>
      </c>
      <c r="H69" s="21">
        <v>180.46373527462382</v>
      </c>
      <c r="I69" s="21">
        <v>260.28231280510181</v>
      </c>
      <c r="J69" s="21">
        <v>353.13527194527808</v>
      </c>
      <c r="K69" s="21">
        <v>391.27122350601718</v>
      </c>
      <c r="L69" s="21">
        <v>428.98623553714646</v>
      </c>
    </row>
    <row r="70" spans="1:12" x14ac:dyDescent="0.3">
      <c r="A70" t="s">
        <v>117</v>
      </c>
      <c r="B70" t="s">
        <v>118</v>
      </c>
      <c r="C70" s="21">
        <v>86.598191267901626</v>
      </c>
      <c r="D70" s="21">
        <v>128.39325085318521</v>
      </c>
      <c r="E70" s="21">
        <v>168.85587895942004</v>
      </c>
      <c r="F70" s="21">
        <v>198.71115842873272</v>
      </c>
      <c r="G70" s="21">
        <v>232.66356728608616</v>
      </c>
      <c r="H70" s="21">
        <v>313.44289176389054</v>
      </c>
      <c r="I70" s="21">
        <v>452.07775776375962</v>
      </c>
      <c r="J70" s="21">
        <v>613.35171110093029</v>
      </c>
      <c r="K70" s="21">
        <v>679.58907961807506</v>
      </c>
      <c r="L70" s="21">
        <v>745.09532892604545</v>
      </c>
    </row>
    <row r="71" spans="1:12" x14ac:dyDescent="0.3">
      <c r="B71" s="3" t="s">
        <v>119</v>
      </c>
      <c r="C71" s="23">
        <v>5882.646400175041</v>
      </c>
      <c r="D71" s="23">
        <v>7109.7932536612207</v>
      </c>
      <c r="E71" s="23">
        <v>9436.5204390955514</v>
      </c>
      <c r="F71" s="23">
        <v>13358.942325633059</v>
      </c>
      <c r="G71" s="23">
        <v>11875.551851193643</v>
      </c>
      <c r="H71" s="23">
        <v>11613.22633896281</v>
      </c>
      <c r="I71" s="23">
        <v>12636.585042113218</v>
      </c>
      <c r="J71" s="23">
        <v>14362.742558865864</v>
      </c>
      <c r="K71" s="23">
        <v>15769.78257869771</v>
      </c>
      <c r="L71" s="23">
        <v>17290.286460090196</v>
      </c>
    </row>
    <row r="72" spans="1:12" x14ac:dyDescent="0.3">
      <c r="A72" t="s">
        <v>120</v>
      </c>
      <c r="B72" t="s">
        <v>121</v>
      </c>
      <c r="C72" s="21">
        <v>282.04853823214722</v>
      </c>
      <c r="D72" s="21">
        <v>340.8851489472936</v>
      </c>
      <c r="E72" s="21">
        <v>452.4420838494533</v>
      </c>
      <c r="F72" s="21">
        <v>640.50597281527087</v>
      </c>
      <c r="G72" s="21">
        <v>569.38354143291212</v>
      </c>
      <c r="H72" s="21">
        <v>556.80611926055383</v>
      </c>
      <c r="I72" s="21">
        <v>605.87193193665314</v>
      </c>
      <c r="J72" s="21">
        <v>688.63403783919898</v>
      </c>
      <c r="K72" s="21">
        <v>756.11499066674196</v>
      </c>
      <c r="L72" s="21">
        <v>828.99764662693633</v>
      </c>
    </row>
    <row r="73" spans="1:12" x14ac:dyDescent="0.3">
      <c r="B73" t="s">
        <v>122</v>
      </c>
      <c r="C73" s="21">
        <v>4611.164538220838</v>
      </c>
      <c r="D73" s="21">
        <v>5573.0744796064664</v>
      </c>
      <c r="E73" s="21">
        <v>7396.9002134241446</v>
      </c>
      <c r="F73" s="21">
        <v>10471.525386646326</v>
      </c>
      <c r="G73" s="21">
        <v>9308.7566110377684</v>
      </c>
      <c r="H73" s="21">
        <v>9103.1304324128832</v>
      </c>
      <c r="I73" s="21">
        <v>9905.299225306233</v>
      </c>
      <c r="J73" s="21">
        <v>11258.363099483049</v>
      </c>
      <c r="K73" s="21">
        <v>12361.597949179757</v>
      </c>
      <c r="L73" s="21">
        <v>13553.144343007842</v>
      </c>
    </row>
    <row r="74" spans="1:12" x14ac:dyDescent="0.3">
      <c r="A74" t="s">
        <v>123</v>
      </c>
      <c r="B74" t="s">
        <v>124</v>
      </c>
      <c r="C74" s="21">
        <v>583.17510299999651</v>
      </c>
      <c r="D74" s="21">
        <v>704.82808772752151</v>
      </c>
      <c r="E74" s="21">
        <v>935.48777279344404</v>
      </c>
      <c r="F74" s="21">
        <v>1324.3363678106266</v>
      </c>
      <c r="G74" s="21">
        <v>1177.2807173648205</v>
      </c>
      <c r="H74" s="21">
        <v>1151.2751244381079</v>
      </c>
      <c r="I74" s="21">
        <v>1252.7256071830718</v>
      </c>
      <c r="J74" s="21">
        <v>1423.8479251242775</v>
      </c>
      <c r="K74" s="21">
        <v>1563.3743054501688</v>
      </c>
      <c r="L74" s="21">
        <v>1714.069468285993</v>
      </c>
    </row>
    <row r="75" spans="1:12" x14ac:dyDescent="0.3">
      <c r="A75" t="s">
        <v>125</v>
      </c>
      <c r="B75" t="s">
        <v>126</v>
      </c>
      <c r="C75" s="21">
        <v>406.25822072205779</v>
      </c>
      <c r="D75" s="21">
        <f>D71-D72-D73-D74</f>
        <v>491.00553737993914</v>
      </c>
      <c r="E75" s="21">
        <f t="shared" ref="E75:L75" si="19">E71-E72-E73-E74</f>
        <v>651.69036902850939</v>
      </c>
      <c r="F75" s="21">
        <f t="shared" si="19"/>
        <v>922.57459836083626</v>
      </c>
      <c r="G75" s="21">
        <f t="shared" si="19"/>
        <v>820.13098135814221</v>
      </c>
      <c r="H75" s="21">
        <f t="shared" si="19"/>
        <v>802.01466285126389</v>
      </c>
      <c r="I75" s="21">
        <f t="shared" si="19"/>
        <v>872.68827768725964</v>
      </c>
      <c r="J75" s="21">
        <f t="shared" si="19"/>
        <v>991.89749641933804</v>
      </c>
      <c r="K75" s="21">
        <f t="shared" si="19"/>
        <v>1088.6953334010427</v>
      </c>
      <c r="L75" s="21">
        <f t="shared" si="19"/>
        <v>1194.0750021694248</v>
      </c>
    </row>
    <row r="76" spans="1:12" x14ac:dyDescent="0.3">
      <c r="B76" s="3" t="s">
        <v>127</v>
      </c>
      <c r="C76" s="23">
        <f>C77</f>
        <v>1173.3067739112741</v>
      </c>
      <c r="D76" s="23">
        <f t="shared" ref="D76:L76" si="20">D77</f>
        <v>1367.8010393816139</v>
      </c>
      <c r="E76" s="23">
        <f t="shared" si="20"/>
        <v>2227.8437173426514</v>
      </c>
      <c r="F76" s="23">
        <f t="shared" si="20"/>
        <v>3555.51863795896</v>
      </c>
      <c r="G76" s="23">
        <f t="shared" si="20"/>
        <v>5699.8136963699344</v>
      </c>
      <c r="H76" s="23">
        <f t="shared" si="20"/>
        <v>6263.2971869389603</v>
      </c>
      <c r="I76" s="23">
        <f t="shared" si="20"/>
        <v>9006.3894954754942</v>
      </c>
      <c r="J76" s="23">
        <f t="shared" si="20"/>
        <v>10086.981775331198</v>
      </c>
      <c r="K76" s="23">
        <f t="shared" si="20"/>
        <v>11297.419588370947</v>
      </c>
      <c r="L76" s="23">
        <f t="shared" si="20"/>
        <v>11755.489759566797</v>
      </c>
    </row>
    <row r="77" spans="1:12" x14ac:dyDescent="0.3">
      <c r="A77" t="s">
        <v>128</v>
      </c>
      <c r="B77" t="s">
        <v>127</v>
      </c>
      <c r="C77" s="21">
        <v>1173.3067739112741</v>
      </c>
      <c r="D77" s="22">
        <v>1367.8010393816139</v>
      </c>
      <c r="E77" s="22">
        <v>2227.8437173426514</v>
      </c>
      <c r="F77" s="22">
        <v>3555.51863795896</v>
      </c>
      <c r="G77" s="22">
        <v>5699.8136963699344</v>
      </c>
      <c r="H77" s="22">
        <v>6263.2971869389603</v>
      </c>
      <c r="I77" s="22">
        <v>9006.3894954754942</v>
      </c>
      <c r="J77" s="22">
        <v>10086.981775331198</v>
      </c>
      <c r="K77" s="22">
        <v>11297.419588370947</v>
      </c>
      <c r="L77" s="22">
        <v>11755.489759566797</v>
      </c>
    </row>
    <row r="78" spans="1:12" x14ac:dyDescent="0.3">
      <c r="B78" s="3" t="s">
        <v>129</v>
      </c>
      <c r="C78" s="23">
        <f>SUM(C79:C85)</f>
        <v>891.37282059162465</v>
      </c>
      <c r="D78" s="23">
        <f t="shared" ref="D78:L78" si="21">SUM(D79:D85)</f>
        <v>1169.3391775851596</v>
      </c>
      <c r="E78" s="23">
        <f t="shared" si="21"/>
        <v>1472.9937280874631</v>
      </c>
      <c r="F78" s="23">
        <f t="shared" si="21"/>
        <v>1722.2945993574842</v>
      </c>
      <c r="G78" s="23">
        <f t="shared" si="21"/>
        <v>2033.8943425275465</v>
      </c>
      <c r="H78" s="23">
        <f t="shared" si="21"/>
        <v>2285.0807487304992</v>
      </c>
      <c r="I78" s="23">
        <f t="shared" si="21"/>
        <v>2675.6411417619629</v>
      </c>
      <c r="J78" s="23">
        <f t="shared" si="21"/>
        <v>2757.246948269812</v>
      </c>
      <c r="K78" s="23">
        <f t="shared" si="21"/>
        <v>3192.871214171319</v>
      </c>
      <c r="L78" s="23">
        <f t="shared" si="21"/>
        <v>3978.6438187194262</v>
      </c>
    </row>
    <row r="79" spans="1:12" x14ac:dyDescent="0.3">
      <c r="A79" t="s">
        <v>130</v>
      </c>
      <c r="B79" t="s">
        <v>131</v>
      </c>
      <c r="C79" s="21">
        <v>119.21392931728278</v>
      </c>
      <c r="D79" s="21">
        <v>156.38968885324863</v>
      </c>
      <c r="E79" s="21">
        <v>197.00103719616334</v>
      </c>
      <c r="F79" s="21">
        <v>230.34301909167971</v>
      </c>
      <c r="G79" s="21">
        <v>272.01697290699116</v>
      </c>
      <c r="H79" s="21">
        <v>305.61112990031967</v>
      </c>
      <c r="I79" s="21">
        <v>357.84543412566057</v>
      </c>
      <c r="J79" s="21">
        <v>368.75955291430557</v>
      </c>
      <c r="K79" s="21">
        <v>427.0207868720637</v>
      </c>
      <c r="L79" s="21">
        <v>532.11153854640918</v>
      </c>
    </row>
    <row r="80" spans="1:12" x14ac:dyDescent="0.3">
      <c r="A80" t="s">
        <v>132</v>
      </c>
      <c r="B80" t="s">
        <v>133</v>
      </c>
      <c r="C80" s="21">
        <v>119.16834978092071</v>
      </c>
      <c r="D80" s="21">
        <v>156.32989576069173</v>
      </c>
      <c r="E80" s="21">
        <v>196.92571700506093</v>
      </c>
      <c r="F80" s="21">
        <v>230.25495112785566</v>
      </c>
      <c r="G80" s="21">
        <v>271.91297157443955</v>
      </c>
      <c r="H80" s="21">
        <v>305.49428437993697</v>
      </c>
      <c r="I80" s="21">
        <v>357.7086176557217</v>
      </c>
      <c r="J80" s="21">
        <v>368.61856360586506</v>
      </c>
      <c r="K80" s="21">
        <v>426.85752231402034</v>
      </c>
      <c r="L80" s="21">
        <v>531.90809422275709</v>
      </c>
    </row>
    <row r="81" spans="1:12" x14ac:dyDescent="0.3">
      <c r="A81" t="s">
        <v>134</v>
      </c>
      <c r="B81" t="s">
        <v>135</v>
      </c>
      <c r="C81" s="21">
        <v>334.71418972852797</v>
      </c>
      <c r="D81" s="21">
        <v>439.09170921709563</v>
      </c>
      <c r="E81" s="21">
        <v>553.11525187043765</v>
      </c>
      <c r="F81" s="21">
        <v>646.72876262385853</v>
      </c>
      <c r="G81" s="21">
        <v>763.73575806439771</v>
      </c>
      <c r="H81" s="21">
        <v>858.05729500248742</v>
      </c>
      <c r="I81" s="21">
        <v>1004.7143418337067</v>
      </c>
      <c r="J81" s="21">
        <v>1035.3576605118424</v>
      </c>
      <c r="K81" s="21">
        <v>1198.9363784387929</v>
      </c>
      <c r="L81" s="21">
        <v>1493.9972492286713</v>
      </c>
    </row>
    <row r="82" spans="1:12" x14ac:dyDescent="0.3">
      <c r="A82" t="s">
        <v>136</v>
      </c>
      <c r="B82" t="s">
        <v>137</v>
      </c>
      <c r="C82" s="21">
        <v>35.64916874785807</v>
      </c>
      <c r="D82" s="21">
        <v>46.76603179076853</v>
      </c>
      <c r="E82" s="21">
        <v>58.910257037312157</v>
      </c>
      <c r="F82" s="21">
        <v>68.88068537390231</v>
      </c>
      <c r="G82" s="21">
        <v>81.342667127716581</v>
      </c>
      <c r="H82" s="21">
        <v>91.388504711090178</v>
      </c>
      <c r="I82" s="21">
        <v>107.00840363078947</v>
      </c>
      <c r="J82" s="21">
        <v>110.27211001693716</v>
      </c>
      <c r="K82" s="21">
        <v>127.69427345633531</v>
      </c>
      <c r="L82" s="21">
        <v>159.12011405846084</v>
      </c>
    </row>
    <row r="83" spans="1:12" x14ac:dyDescent="0.3">
      <c r="A83" t="s">
        <v>138</v>
      </c>
      <c r="B83" t="s">
        <v>139</v>
      </c>
      <c r="C83" s="21">
        <v>95.76921453593107</v>
      </c>
      <c r="D83" s="21">
        <v>125.63395694418213</v>
      </c>
      <c r="E83" s="21">
        <v>158.2586422835503</v>
      </c>
      <c r="F83" s="21">
        <v>185.04356108868794</v>
      </c>
      <c r="G83" s="21">
        <v>218.52187898622952</v>
      </c>
      <c r="H83" s="21">
        <v>245.50937991563146</v>
      </c>
      <c r="I83" s="21">
        <v>287.47124054835996</v>
      </c>
      <c r="J83" s="21">
        <v>296.23897926585937</v>
      </c>
      <c r="K83" s="21">
        <v>343.04250840026663</v>
      </c>
      <c r="L83" s="21">
        <v>427.46602166318843</v>
      </c>
    </row>
    <row r="84" spans="1:12" x14ac:dyDescent="0.3">
      <c r="A84" t="s">
        <v>140</v>
      </c>
      <c r="B84" t="s">
        <v>141</v>
      </c>
      <c r="C84" s="21">
        <v>185.5814065713266</v>
      </c>
      <c r="D84" s="21">
        <v>243.45324910308489</v>
      </c>
      <c r="E84" s="21">
        <v>306.67330393558348</v>
      </c>
      <c r="F84" s="21">
        <v>358.57706999279867</v>
      </c>
      <c r="G84" s="21">
        <v>423.45129241567116</v>
      </c>
      <c r="H84" s="21">
        <v>475.74762173812093</v>
      </c>
      <c r="I84" s="21">
        <v>557.06123756244244</v>
      </c>
      <c r="J84" s="21">
        <v>574.05134541211009</v>
      </c>
      <c r="K84" s="21">
        <v>664.74713749262844</v>
      </c>
      <c r="L84" s="21">
        <v>828.34286514838686</v>
      </c>
    </row>
    <row r="85" spans="1:12" x14ac:dyDescent="0.3">
      <c r="A85" t="s">
        <v>142</v>
      </c>
      <c r="B85" t="s">
        <v>143</v>
      </c>
      <c r="C85" s="21">
        <v>1.2765619097774223</v>
      </c>
      <c r="D85" s="21">
        <v>1.6746459160880742</v>
      </c>
      <c r="E85" s="21">
        <v>2.1095187593553213</v>
      </c>
      <c r="F85" s="21">
        <v>2.4665500587014302</v>
      </c>
      <c r="G85" s="21">
        <v>2.9128014521007888</v>
      </c>
      <c r="H85" s="21">
        <v>3.2725330829123975</v>
      </c>
      <c r="I85" s="21">
        <v>3.8318664052822125</v>
      </c>
      <c r="J85" s="21">
        <v>3.9487365428924699</v>
      </c>
      <c r="K85" s="21">
        <v>4.5726071972114086</v>
      </c>
      <c r="L85" s="21">
        <v>5.6979358515526295</v>
      </c>
    </row>
    <row r="86" spans="1:12" x14ac:dyDescent="0.3">
      <c r="B86" s="3" t="s">
        <v>144</v>
      </c>
      <c r="C86" s="23">
        <f>SUM(C87:C92)</f>
        <v>779.82428214548781</v>
      </c>
      <c r="D86" s="25">
        <v>1023.005260738943</v>
      </c>
      <c r="E86" s="25">
        <v>1288.6597505275165</v>
      </c>
      <c r="F86" s="25">
        <v>1506.7625112190015</v>
      </c>
      <c r="G86" s="25">
        <v>1779.3679131573645</v>
      </c>
      <c r="H86" s="25">
        <v>1999.1202484057194</v>
      </c>
      <c r="I86" s="25">
        <v>2340.8049745880508</v>
      </c>
      <c r="J86" s="25">
        <v>2412.1984342143483</v>
      </c>
      <c r="K86" s="25">
        <v>2793.307631840908</v>
      </c>
      <c r="L86" s="25">
        <v>3480.7467629382782</v>
      </c>
    </row>
    <row r="87" spans="1:12" x14ac:dyDescent="0.3">
      <c r="A87" t="s">
        <v>145</v>
      </c>
      <c r="B87" t="s">
        <v>146</v>
      </c>
      <c r="C87" s="21">
        <v>141.66165889068716</v>
      </c>
      <c r="D87" s="21">
        <v>185.83753495270301</v>
      </c>
      <c r="E87" s="21">
        <v>234.09591389375197</v>
      </c>
      <c r="F87" s="21">
        <v>273.71612013199535</v>
      </c>
      <c r="G87" s="21">
        <v>323.23719089796867</v>
      </c>
      <c r="H87" s="21">
        <v>363.15705626909664</v>
      </c>
      <c r="I87" s="21">
        <v>425.22696898767606</v>
      </c>
      <c r="J87" s="21">
        <v>438.19619315287042</v>
      </c>
      <c r="K87" s="21">
        <v>507.42789366589039</v>
      </c>
      <c r="L87" s="21">
        <v>632.30701057373972</v>
      </c>
    </row>
    <row r="88" spans="1:12" x14ac:dyDescent="0.3">
      <c r="A88" t="s">
        <v>147</v>
      </c>
      <c r="B88" t="s">
        <v>148</v>
      </c>
      <c r="C88" s="21">
        <v>44.318152335841788</v>
      </c>
      <c r="D88" s="21">
        <v>58.138357606743</v>
      </c>
      <c r="E88" s="21">
        <v>73.235753798047853</v>
      </c>
      <c r="F88" s="21">
        <v>85.630740200112157</v>
      </c>
      <c r="G88" s="21">
        <v>101.12316331040432</v>
      </c>
      <c r="H88" s="21">
        <v>113.61189659644556</v>
      </c>
      <c r="I88" s="21">
        <v>133.03016311171396</v>
      </c>
      <c r="J88" s="21">
        <v>137.08752102162157</v>
      </c>
      <c r="K88" s="21">
        <v>158.74631757837358</v>
      </c>
      <c r="L88" s="21">
        <v>197.81413430469101</v>
      </c>
    </row>
    <row r="89" spans="1:12" x14ac:dyDescent="0.3">
      <c r="A89" t="s">
        <v>149</v>
      </c>
      <c r="B89" t="s">
        <v>150</v>
      </c>
      <c r="C89" s="21">
        <v>317.43240855188697</v>
      </c>
      <c r="D89" s="21">
        <v>416.42076466789183</v>
      </c>
      <c r="E89" s="21">
        <v>524.5571057218076</v>
      </c>
      <c r="F89" s="21">
        <v>613.33721455303964</v>
      </c>
      <c r="G89" s="21">
        <v>724.30296838090726</v>
      </c>
      <c r="H89" s="21">
        <v>813.75454697354837</v>
      </c>
      <c r="I89" s="21">
        <v>952.83947684908935</v>
      </c>
      <c r="J89" s="21">
        <v>981.90063634732542</v>
      </c>
      <c r="K89" s="21">
        <v>1137.0335467909963</v>
      </c>
      <c r="L89" s="21">
        <v>1416.859995021988</v>
      </c>
    </row>
    <row r="90" spans="1:12" x14ac:dyDescent="0.3">
      <c r="A90" t="s">
        <v>151</v>
      </c>
      <c r="B90" t="s">
        <v>152</v>
      </c>
      <c r="C90" s="21">
        <v>93.422433581994355</v>
      </c>
      <c r="D90" s="21">
        <v>122.5553540888387</v>
      </c>
      <c r="E90" s="21">
        <v>154.38058638315886</v>
      </c>
      <c r="F90" s="21">
        <v>180.50915296060799</v>
      </c>
      <c r="G90" s="21">
        <v>213.16709993631946</v>
      </c>
      <c r="H90" s="21">
        <v>239.49328445540763</v>
      </c>
      <c r="I90" s="21">
        <v>280.42688881808306</v>
      </c>
      <c r="J90" s="21">
        <v>288.97977809433957</v>
      </c>
      <c r="K90" s="21">
        <v>334.6364080787236</v>
      </c>
      <c r="L90" s="21">
        <v>416.99116162642906</v>
      </c>
    </row>
    <row r="91" spans="1:12" x14ac:dyDescent="0.3">
      <c r="A91" t="s">
        <v>153</v>
      </c>
      <c r="B91" t="s">
        <v>154</v>
      </c>
      <c r="C91" s="21">
        <v>13.110604758095702</v>
      </c>
      <c r="D91" s="21">
        <f>D86-D87-D88-D89-D90-D92</f>
        <v>17.1990254036468</v>
      </c>
      <c r="E91" s="21">
        <f t="shared" ref="E91:L91" si="22">E86-E87-E88-E89-E90-E92</f>
        <v>21.665276452215551</v>
      </c>
      <c r="F91" s="21">
        <f t="shared" si="22"/>
        <v>25.332075701154963</v>
      </c>
      <c r="G91" s="21">
        <f t="shared" si="22"/>
        <v>29.915187257905245</v>
      </c>
      <c r="H91" s="21">
        <f t="shared" si="22"/>
        <v>33.609719575087183</v>
      </c>
      <c r="I91" s="21">
        <f t="shared" si="22"/>
        <v>39.35421035258679</v>
      </c>
      <c r="J91" s="21">
        <f t="shared" si="22"/>
        <v>40.554495407700188</v>
      </c>
      <c r="K91" s="21">
        <f t="shared" si="22"/>
        <v>46.961800455973389</v>
      </c>
      <c r="L91" s="21">
        <f t="shared" si="22"/>
        <v>58.519202487967277</v>
      </c>
    </row>
    <row r="92" spans="1:12" x14ac:dyDescent="0.3">
      <c r="A92" t="s">
        <v>155</v>
      </c>
      <c r="B92" t="s">
        <v>156</v>
      </c>
      <c r="C92" s="21">
        <v>169.87902402698177</v>
      </c>
      <c r="D92" s="21">
        <v>222.85422401911961</v>
      </c>
      <c r="E92" s="21">
        <v>280.7251142785347</v>
      </c>
      <c r="F92" s="21">
        <v>328.23720767209153</v>
      </c>
      <c r="G92" s="21">
        <v>387.62230337385938</v>
      </c>
      <c r="H92" s="21">
        <v>435.49374453613382</v>
      </c>
      <c r="I92" s="21">
        <v>509.92726646890134</v>
      </c>
      <c r="J92" s="21">
        <v>525.47981019049121</v>
      </c>
      <c r="K92" s="21">
        <v>608.50166527095075</v>
      </c>
      <c r="L92" s="21">
        <v>758.2552589234632</v>
      </c>
    </row>
    <row r="93" spans="1:12" x14ac:dyDescent="0.3">
      <c r="B93" s="3" t="s">
        <v>157</v>
      </c>
      <c r="C93" s="23">
        <f>C94</f>
        <v>4585.0190833403694</v>
      </c>
      <c r="D93" s="23">
        <f t="shared" ref="D93:L93" si="23">D94</f>
        <v>4891.0990719631618</v>
      </c>
      <c r="E93" s="23">
        <f t="shared" si="23"/>
        <v>5630.1322361414814</v>
      </c>
      <c r="F93" s="23">
        <f t="shared" si="23"/>
        <v>6990.256341197176</v>
      </c>
      <c r="G93" s="23">
        <f t="shared" si="23"/>
        <v>8435.671040473022</v>
      </c>
      <c r="H93" s="23">
        <f t="shared" si="23"/>
        <v>9942.1241065691429</v>
      </c>
      <c r="I93" s="23">
        <f t="shared" si="23"/>
        <v>11642.617572987429</v>
      </c>
      <c r="J93" s="23">
        <f t="shared" si="23"/>
        <v>14237.23</v>
      </c>
      <c r="K93" s="23">
        <f t="shared" si="23"/>
        <v>18698.399017135773</v>
      </c>
      <c r="L93" s="23">
        <f t="shared" si="23"/>
        <v>21862.991827898972</v>
      </c>
    </row>
    <row r="94" spans="1:12" x14ac:dyDescent="0.3">
      <c r="A94" t="s">
        <v>158</v>
      </c>
      <c r="B94" t="s">
        <v>157</v>
      </c>
      <c r="C94" s="24">
        <v>4585.0190833403694</v>
      </c>
      <c r="D94" s="22">
        <v>4891.0990719631618</v>
      </c>
      <c r="E94" s="22">
        <v>5630.1322361414814</v>
      </c>
      <c r="F94" s="22">
        <v>6990.256341197176</v>
      </c>
      <c r="G94" s="22">
        <v>8435.671040473022</v>
      </c>
      <c r="H94" s="22">
        <v>9942.1241065691429</v>
      </c>
      <c r="I94" s="22">
        <v>11642.617572987429</v>
      </c>
      <c r="J94" s="22">
        <v>14237.23</v>
      </c>
      <c r="K94" s="22">
        <v>18698.399017135773</v>
      </c>
      <c r="L94" s="22">
        <v>21862.991827898972</v>
      </c>
    </row>
    <row r="95" spans="1:12" x14ac:dyDescent="0.3">
      <c r="B95" s="3" t="s">
        <v>159</v>
      </c>
      <c r="C95" s="23">
        <f>C96</f>
        <v>5325.0569777149976</v>
      </c>
      <c r="D95" s="23">
        <f t="shared" ref="D95:L95" si="24">D96</f>
        <v>5888.3558560811016</v>
      </c>
      <c r="E95" s="23">
        <f t="shared" si="24"/>
        <v>7125.0910663837549</v>
      </c>
      <c r="F95" s="23">
        <f t="shared" si="24"/>
        <v>7826.4314730774422</v>
      </c>
      <c r="G95" s="23">
        <f t="shared" si="24"/>
        <v>9129.0915010333792</v>
      </c>
      <c r="H95" s="23">
        <f t="shared" si="24"/>
        <v>10076.319145260468</v>
      </c>
      <c r="I95" s="23">
        <f t="shared" si="24"/>
        <v>12155.081792443349</v>
      </c>
      <c r="J95" s="23">
        <f t="shared" si="24"/>
        <v>11254.825562983657</v>
      </c>
      <c r="K95" s="23">
        <f t="shared" si="24"/>
        <v>10986.785612034404</v>
      </c>
      <c r="L95" s="23">
        <f t="shared" si="24"/>
        <v>13269.665989766039</v>
      </c>
    </row>
    <row r="96" spans="1:12" x14ac:dyDescent="0.3">
      <c r="A96" t="s">
        <v>160</v>
      </c>
      <c r="B96" t="s">
        <v>159</v>
      </c>
      <c r="C96" s="24">
        <v>5325.0569777149976</v>
      </c>
      <c r="D96" s="22">
        <v>5888.3558560811016</v>
      </c>
      <c r="E96" s="22">
        <v>7125.0910663837549</v>
      </c>
      <c r="F96" s="22">
        <v>7826.4314730774422</v>
      </c>
      <c r="G96" s="22">
        <v>9129.0915010333792</v>
      </c>
      <c r="H96" s="22">
        <v>10076.319145260468</v>
      </c>
      <c r="I96" s="22">
        <v>12155.081792443349</v>
      </c>
      <c r="J96" s="22">
        <v>11254.825562983657</v>
      </c>
      <c r="K96" s="22">
        <v>10986.785612034404</v>
      </c>
      <c r="L96" s="22">
        <v>13269.665989766039</v>
      </c>
    </row>
    <row r="97" spans="1:13" x14ac:dyDescent="0.3">
      <c r="B97" s="3" t="s">
        <v>161</v>
      </c>
      <c r="C97" s="23">
        <f>SUM(C98:C99)</f>
        <v>2700.2263962820634</v>
      </c>
      <c r="D97" s="23">
        <f t="shared" ref="D97:L97" si="25">SUM(D98:D99)</f>
        <v>3213.8213242234456</v>
      </c>
      <c r="E97" s="23">
        <f t="shared" si="25"/>
        <v>3554.5071828487144</v>
      </c>
      <c r="F97" s="23">
        <f t="shared" si="25"/>
        <v>4112.1300286439782</v>
      </c>
      <c r="G97" s="23">
        <f t="shared" si="25"/>
        <v>5101.3094348890972</v>
      </c>
      <c r="H97" s="23">
        <f t="shared" si="25"/>
        <v>5999.3161355907941</v>
      </c>
      <c r="I97" s="23">
        <f t="shared" si="25"/>
        <v>7233.7010450269963</v>
      </c>
      <c r="J97" s="23">
        <f t="shared" si="25"/>
        <v>7703.8089202119008</v>
      </c>
      <c r="K97" s="23">
        <f t="shared" si="25"/>
        <v>8860.1111329118667</v>
      </c>
      <c r="L97" s="23">
        <f t="shared" si="25"/>
        <v>11665.549529338619</v>
      </c>
    </row>
    <row r="98" spans="1:13" x14ac:dyDescent="0.3">
      <c r="A98" t="s">
        <v>162</v>
      </c>
      <c r="B98" t="s">
        <v>163</v>
      </c>
      <c r="C98" s="21">
        <v>2594.4334667706635</v>
      </c>
      <c r="D98" s="21">
        <v>3087.906114564008</v>
      </c>
      <c r="E98" s="21">
        <v>3415.2441461045928</v>
      </c>
      <c r="F98" s="21">
        <v>3951.0197295738567</v>
      </c>
      <c r="G98" s="21">
        <v>4901.4437976209983</v>
      </c>
      <c r="H98" s="21">
        <v>5764.2672412006605</v>
      </c>
      <c r="I98" s="21">
        <v>6950.2898370568873</v>
      </c>
      <c r="J98" s="21">
        <v>7401.9792235659288</v>
      </c>
      <c r="K98" s="21">
        <v>8512.9783466247918</v>
      </c>
      <c r="L98" s="21">
        <v>11208.501682991988</v>
      </c>
    </row>
    <row r="99" spans="1:13" x14ac:dyDescent="0.3">
      <c r="A99" t="s">
        <v>164</v>
      </c>
      <c r="B99" t="s">
        <v>165</v>
      </c>
      <c r="C99" s="21">
        <v>105.79292951139979</v>
      </c>
      <c r="D99" s="21">
        <v>125.91520965943755</v>
      </c>
      <c r="E99" s="21">
        <v>139.26303674412156</v>
      </c>
      <c r="F99" s="21">
        <v>161.11029907012153</v>
      </c>
      <c r="G99" s="21">
        <v>199.86563726809891</v>
      </c>
      <c r="H99" s="21">
        <v>235.04889439013368</v>
      </c>
      <c r="I99" s="21">
        <v>283.41120797010899</v>
      </c>
      <c r="J99" s="21">
        <v>301.82969664597204</v>
      </c>
      <c r="K99" s="21">
        <v>347.13278628707485</v>
      </c>
      <c r="L99" s="21">
        <v>457.04784634663156</v>
      </c>
    </row>
    <row r="100" spans="1:13" x14ac:dyDescent="0.3">
      <c r="B100" s="3" t="s">
        <v>166</v>
      </c>
      <c r="C100" s="23">
        <f>SUM(C101:C104)</f>
        <v>321.88949309936675</v>
      </c>
      <c r="D100" s="25">
        <v>353.19507201773172</v>
      </c>
      <c r="E100" s="25">
        <v>436.7863311521815</v>
      </c>
      <c r="F100" s="25">
        <v>535.21012551019157</v>
      </c>
      <c r="G100" s="25">
        <v>576.0888513622433</v>
      </c>
      <c r="H100" s="25">
        <v>582.20290414201156</v>
      </c>
      <c r="I100" s="25">
        <v>654.01184412523696</v>
      </c>
      <c r="J100" s="25">
        <v>593.33397148574784</v>
      </c>
      <c r="K100" s="25">
        <v>705.44366508969006</v>
      </c>
      <c r="L100" s="25">
        <v>908.84366122745166</v>
      </c>
    </row>
    <row r="101" spans="1:13" x14ac:dyDescent="0.3">
      <c r="A101" t="s">
        <v>167</v>
      </c>
      <c r="B101" t="s">
        <v>168</v>
      </c>
      <c r="C101" s="21">
        <v>12.832514888871778</v>
      </c>
      <c r="D101" s="21">
        <v>14.080549746134595</v>
      </c>
      <c r="E101" s="21">
        <v>17.413016634363313</v>
      </c>
      <c r="F101" s="21">
        <v>21.33680052167561</v>
      </c>
      <c r="G101" s="21">
        <v>22.966480487565722</v>
      </c>
      <c r="H101" s="21">
        <v>23.210224614074082</v>
      </c>
      <c r="I101" s="21">
        <v>26.072975064907773</v>
      </c>
      <c r="J101" s="21">
        <v>23.653978108610904</v>
      </c>
      <c r="K101" s="21">
        <v>28.123366961621194</v>
      </c>
      <c r="L101" s="21">
        <v>36.232154402000752</v>
      </c>
    </row>
    <row r="102" spans="1:13" x14ac:dyDescent="0.3">
      <c r="A102" t="s">
        <v>169</v>
      </c>
      <c r="B102" t="s">
        <v>170</v>
      </c>
      <c r="C102" s="21">
        <v>30.2993623693818</v>
      </c>
      <c r="D102" s="21">
        <v>33.24614721376318</v>
      </c>
      <c r="E102" s="21">
        <v>41.114567605620245</v>
      </c>
      <c r="F102" s="21">
        <v>50.379170132122312</v>
      </c>
      <c r="G102" s="21">
        <v>54.227072453704388</v>
      </c>
      <c r="H102" s="21">
        <v>54.802586425707624</v>
      </c>
      <c r="I102" s="21">
        <v>61.561940615753464</v>
      </c>
      <c r="J102" s="21">
        <v>55.850350488331884</v>
      </c>
      <c r="K102" s="21">
        <v>66.403202645508728</v>
      </c>
      <c r="L102" s="21">
        <v>85.549183862753438</v>
      </c>
    </row>
    <row r="103" spans="1:13" x14ac:dyDescent="0.3">
      <c r="A103" t="s">
        <v>171</v>
      </c>
      <c r="B103" t="s">
        <v>172</v>
      </c>
      <c r="C103" s="21">
        <v>260.21484671821923</v>
      </c>
      <c r="D103" s="21">
        <v>285.52221646561509</v>
      </c>
      <c r="E103" s="21">
        <v>353.09722947151988</v>
      </c>
      <c r="F103" s="21">
        <v>432.66283540569361</v>
      </c>
      <c r="G103" s="21">
        <v>465.70911870995815</v>
      </c>
      <c r="H103" s="21">
        <v>470.65170721011572</v>
      </c>
      <c r="I103" s="21">
        <v>528.70191609023152</v>
      </c>
      <c r="J103" s="21">
        <v>479.65004062812022</v>
      </c>
      <c r="K103" s="21">
        <v>570.27930117304527</v>
      </c>
      <c r="L103" s="21">
        <v>734.70746659047131</v>
      </c>
    </row>
    <row r="104" spans="1:13" x14ac:dyDescent="0.3">
      <c r="A104" t="s">
        <v>173</v>
      </c>
      <c r="B104" t="s">
        <v>174</v>
      </c>
      <c r="C104" s="21">
        <v>18.542769122893873</v>
      </c>
      <c r="D104" s="21">
        <v>20.346158592218899</v>
      </c>
      <c r="E104" s="21">
        <v>25.16151744067804</v>
      </c>
      <c r="F104" s="21">
        <v>30.831319450699993</v>
      </c>
      <c r="G104" s="21">
        <v>33.186179711015029</v>
      </c>
      <c r="H104" s="21">
        <v>33.538385892114206</v>
      </c>
      <c r="I104" s="21">
        <v>37.67501235434429</v>
      </c>
      <c r="J104" s="21">
        <v>34.179602260684874</v>
      </c>
      <c r="K104" s="21">
        <v>40.637794309514902</v>
      </c>
      <c r="L104" s="21">
        <v>52.354856372226095</v>
      </c>
      <c r="M104" s="11"/>
    </row>
    <row r="105" spans="1:13" x14ac:dyDescent="0.3">
      <c r="B105" s="3" t="s">
        <v>175</v>
      </c>
      <c r="C105" s="23">
        <f>SUM(C106:C109)</f>
        <v>1308.2640120196149</v>
      </c>
      <c r="D105" s="25">
        <v>1435.5001074882364</v>
      </c>
      <c r="E105" s="25">
        <v>1775.2422810895587</v>
      </c>
      <c r="F105" s="25">
        <v>2175.2687213600229</v>
      </c>
      <c r="G105" s="25">
        <v>2341.413212050019</v>
      </c>
      <c r="H105" s="25">
        <v>2366.262719072884</v>
      </c>
      <c r="I105" s="25">
        <v>2658.1177001620913</v>
      </c>
      <c r="J105" s="25">
        <v>2411.5030115750119</v>
      </c>
      <c r="K105" s="25">
        <v>2867.1534154709439</v>
      </c>
      <c r="L105" s="25">
        <v>3693.8374194431299</v>
      </c>
    </row>
    <row r="106" spans="1:13" x14ac:dyDescent="0.3">
      <c r="A106" t="s">
        <v>176</v>
      </c>
      <c r="B106" t="s">
        <v>177</v>
      </c>
      <c r="C106" s="21">
        <v>762.66578229005142</v>
      </c>
      <c r="D106" s="21">
        <v>836.83935535677927</v>
      </c>
      <c r="E106" s="21">
        <v>1034.8955032183853</v>
      </c>
      <c r="F106" s="21">
        <v>1268.0949761096447</v>
      </c>
      <c r="G106" s="21">
        <v>1364.9505930196115</v>
      </c>
      <c r="H106" s="21">
        <v>1379.436865315567</v>
      </c>
      <c r="I106" s="21">
        <v>1549.5766883349527</v>
      </c>
      <c r="J106" s="21">
        <v>1405.8101529357796</v>
      </c>
      <c r="K106" s="21">
        <v>1671.4361799038429</v>
      </c>
      <c r="L106" s="21">
        <v>2153.3600093477335</v>
      </c>
    </row>
    <row r="107" spans="1:13" x14ac:dyDescent="0.3">
      <c r="A107" t="s">
        <v>178</v>
      </c>
      <c r="B107" t="s">
        <v>179</v>
      </c>
      <c r="C107" s="21">
        <v>241.42297132743528</v>
      </c>
      <c r="D107" s="21">
        <v>264.90272460805619</v>
      </c>
      <c r="E107" s="21">
        <v>327.59768853162456</v>
      </c>
      <c r="F107" s="21">
        <v>401.41732350770639</v>
      </c>
      <c r="G107" s="21">
        <v>432.07711101507755</v>
      </c>
      <c r="H107" s="21">
        <v>436.6627617448724</v>
      </c>
      <c r="I107" s="21">
        <v>490.52077211886137</v>
      </c>
      <c r="J107" s="21">
        <v>445.01126459998437</v>
      </c>
      <c r="K107" s="21">
        <v>529.09557280111267</v>
      </c>
      <c r="L107" s="21">
        <v>681.64926743322837</v>
      </c>
    </row>
    <row r="108" spans="1:13" x14ac:dyDescent="0.3">
      <c r="A108" t="s">
        <v>180</v>
      </c>
      <c r="B108" t="s">
        <v>181</v>
      </c>
      <c r="C108" s="21">
        <v>288.8301104021283</v>
      </c>
      <c r="D108" s="21">
        <v>316.92047684475926</v>
      </c>
      <c r="E108" s="21">
        <v>391.92656782332671</v>
      </c>
      <c r="F108" s="21">
        <v>480.24183129123008</v>
      </c>
      <c r="G108" s="21">
        <v>516.9221428704019</v>
      </c>
      <c r="H108" s="21">
        <v>522.40825713396919</v>
      </c>
      <c r="I108" s="21">
        <v>586.84212188522474</v>
      </c>
      <c r="J108" s="21">
        <v>532.39611780885127</v>
      </c>
      <c r="K108" s="21">
        <v>632.99168204735088</v>
      </c>
      <c r="L108" s="21">
        <v>815.50165705335951</v>
      </c>
    </row>
    <row r="109" spans="1:13" x14ac:dyDescent="0.3">
      <c r="A109" t="s">
        <v>182</v>
      </c>
      <c r="B109" t="s">
        <v>183</v>
      </c>
      <c r="C109" s="21">
        <v>15.345148</v>
      </c>
      <c r="D109" s="21">
        <f>D105-D106-D107-D108</f>
        <v>16.837550678641662</v>
      </c>
      <c r="E109" s="21">
        <f t="shared" ref="E109:L109" si="26">E105-E106-E107-E108</f>
        <v>20.822521516222082</v>
      </c>
      <c r="F109" s="21">
        <f t="shared" si="26"/>
        <v>25.514590451441791</v>
      </c>
      <c r="G109" s="21">
        <f t="shared" si="26"/>
        <v>27.463365144928048</v>
      </c>
      <c r="H109" s="21">
        <f t="shared" si="26"/>
        <v>27.754834878475435</v>
      </c>
      <c r="I109" s="21">
        <f t="shared" si="26"/>
        <v>31.178117823052503</v>
      </c>
      <c r="J109" s="21">
        <f t="shared" si="26"/>
        <v>28.285476230396739</v>
      </c>
      <c r="K109" s="21">
        <f t="shared" si="26"/>
        <v>33.629980718637398</v>
      </c>
      <c r="L109" s="21">
        <f t="shared" si="26"/>
        <v>43.326485608808525</v>
      </c>
    </row>
    <row r="110" spans="1:13" ht="27.75" customHeight="1" x14ac:dyDescent="0.3">
      <c r="B110" s="5" t="s">
        <v>184</v>
      </c>
      <c r="C110" s="17">
        <f>C50+C9+C3</f>
        <v>118313.71764283991</v>
      </c>
      <c r="D110" s="17">
        <f t="shared" ref="D110:L110" si="27">D50+D9+D3</f>
        <v>144236.86407076789</v>
      </c>
      <c r="E110" s="17">
        <f t="shared" si="27"/>
        <v>168141.22749051618</v>
      </c>
      <c r="F110" s="17">
        <f t="shared" si="27"/>
        <v>203022.83306572624</v>
      </c>
      <c r="G110" s="17">
        <f t="shared" si="27"/>
        <v>244393.6667288965</v>
      </c>
      <c r="H110" s="17">
        <f t="shared" si="27"/>
        <v>286963.71841803362</v>
      </c>
      <c r="I110" s="17">
        <f t="shared" si="27"/>
        <v>333625.51796604914</v>
      </c>
      <c r="J110" s="17">
        <f t="shared" si="27"/>
        <v>368105.35540900897</v>
      </c>
      <c r="K110" s="17">
        <f t="shared" si="27"/>
        <v>431152.36183565727</v>
      </c>
      <c r="L110" s="17">
        <f t="shared" si="27"/>
        <v>571067.20036961976</v>
      </c>
      <c r="M110" s="13"/>
    </row>
    <row r="111" spans="1:13" x14ac:dyDescent="0.3">
      <c r="A111">
        <v>100</v>
      </c>
      <c r="B111" s="9" t="s">
        <v>185</v>
      </c>
      <c r="C111" s="24">
        <v>6163.8611427921933</v>
      </c>
      <c r="D111" s="22">
        <v>14447.13048354987</v>
      </c>
      <c r="E111" s="22">
        <v>15384.412556699011</v>
      </c>
      <c r="F111" s="22">
        <v>16571.762372209894</v>
      </c>
      <c r="G111" s="22">
        <v>18404.297015652352</v>
      </c>
      <c r="H111" s="22">
        <v>21623.276112628995</v>
      </c>
      <c r="I111" s="22">
        <v>22918.292775625054</v>
      </c>
      <c r="J111" s="22">
        <v>23835.024486650105</v>
      </c>
      <c r="K111" s="22">
        <v>30543.432887846277</v>
      </c>
      <c r="L111" s="22">
        <v>39154.617735574895</v>
      </c>
    </row>
    <row r="112" spans="1:13" ht="26.25" customHeight="1" x14ac:dyDescent="0.3">
      <c r="A112" s="8"/>
      <c r="B112" s="5" t="s">
        <v>186</v>
      </c>
      <c r="C112" s="17">
        <f>C110+C111</f>
        <v>124477.5787856321</v>
      </c>
      <c r="D112" s="17">
        <f t="shared" ref="D112:L112" si="28">D110+D111</f>
        <v>158683.99455431776</v>
      </c>
      <c r="E112" s="17">
        <f t="shared" si="28"/>
        <v>183525.64004721519</v>
      </c>
      <c r="F112" s="17">
        <f t="shared" si="28"/>
        <v>219594.59543793614</v>
      </c>
      <c r="G112" s="17">
        <f t="shared" si="28"/>
        <v>262797.96374454885</v>
      </c>
      <c r="H112" s="17">
        <f t="shared" si="28"/>
        <v>308586.9945306626</v>
      </c>
      <c r="I112" s="17">
        <f t="shared" si="28"/>
        <v>356543.81074167421</v>
      </c>
      <c r="J112" s="17">
        <f t="shared" si="28"/>
        <v>391940.37989565911</v>
      </c>
      <c r="K112" s="17">
        <f t="shared" si="28"/>
        <v>461695.79472350352</v>
      </c>
      <c r="L112" s="17">
        <f t="shared" si="28"/>
        <v>610221.81810519472</v>
      </c>
    </row>
    <row r="113" spans="1:12" x14ac:dyDescent="0.3">
      <c r="B113" t="s">
        <v>187</v>
      </c>
      <c r="C113" s="21">
        <v>3198.1493932799781</v>
      </c>
      <c r="D113" s="21">
        <v>5366.4497477307441</v>
      </c>
      <c r="E113" s="21">
        <v>5685.0629894415442</v>
      </c>
      <c r="F113" s="21">
        <v>5724.2156012088299</v>
      </c>
      <c r="G113" s="21">
        <v>13287.419254333616</v>
      </c>
      <c r="H113" s="21">
        <v>20726.067923275001</v>
      </c>
      <c r="I113" s="21">
        <v>23139.355557520423</v>
      </c>
      <c r="J113" s="21">
        <v>23153.961599999995</v>
      </c>
      <c r="K113" s="21">
        <v>26414.258118837737</v>
      </c>
      <c r="L113" s="21">
        <v>44294.004860904097</v>
      </c>
    </row>
    <row r="114" spans="1:12" x14ac:dyDescent="0.3">
      <c r="B114" t="s">
        <v>188</v>
      </c>
      <c r="C114" s="21">
        <v>556.24192349999976</v>
      </c>
      <c r="D114" s="21">
        <v>325.1201778257149</v>
      </c>
      <c r="E114" s="21">
        <v>1489.581633233001</v>
      </c>
      <c r="F114" s="21">
        <v>932.95504811576893</v>
      </c>
      <c r="G114" s="21">
        <v>1347.4688754174472</v>
      </c>
      <c r="H114" s="21">
        <v>2743.2687789187726</v>
      </c>
      <c r="I114" s="21">
        <v>2519.6564622757924</v>
      </c>
      <c r="J114" s="21">
        <v>4132.9615762032345</v>
      </c>
      <c r="K114" s="21">
        <v>4174.8064810200603</v>
      </c>
      <c r="L114" s="21">
        <v>7027.1639159667966</v>
      </c>
    </row>
    <row r="115" spans="1:12" x14ac:dyDescent="0.3">
      <c r="B115" t="s">
        <v>189</v>
      </c>
      <c r="C115" s="22">
        <v>-2641.9074697799783</v>
      </c>
      <c r="D115" s="22">
        <v>-5041.3295699050295</v>
      </c>
      <c r="E115" s="22">
        <v>-4195.4813562085437</v>
      </c>
      <c r="F115" s="22">
        <v>-4791.2605530930614</v>
      </c>
      <c r="G115" s="22">
        <v>-11939.950378916168</v>
      </c>
      <c r="H115" s="22">
        <v>-17982.799144356228</v>
      </c>
      <c r="I115" s="22">
        <v>-20619.699095244629</v>
      </c>
      <c r="J115" s="22">
        <v>-19021.000023796762</v>
      </c>
      <c r="K115" s="22">
        <v>-22239.451637817678</v>
      </c>
      <c r="L115" s="22">
        <v>-37266.840944937299</v>
      </c>
    </row>
    <row r="116" spans="1:12" ht="21" customHeight="1" x14ac:dyDescent="0.3">
      <c r="A116" s="8"/>
      <c r="B116" s="12" t="s">
        <v>190</v>
      </c>
      <c r="C116" s="17">
        <v>121835.67131585212</v>
      </c>
      <c r="D116" s="17">
        <v>153642.66498441272</v>
      </c>
      <c r="E116" s="17">
        <v>179330.15869100665</v>
      </c>
      <c r="F116" s="17">
        <v>214803.33488484306</v>
      </c>
      <c r="G116" s="17">
        <v>250858.01336563268</v>
      </c>
      <c r="H116" s="17">
        <v>290604.19538630638</v>
      </c>
      <c r="I116" s="17">
        <v>335924.11164642958</v>
      </c>
      <c r="J116" s="17">
        <v>372919.37987186236</v>
      </c>
      <c r="K116" s="17">
        <v>439456.34308568586</v>
      </c>
      <c r="L116" s="17">
        <v>572954.9771602574</v>
      </c>
    </row>
    <row r="117" spans="1:12" x14ac:dyDescent="0.3">
      <c r="L11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topLeftCell="A91" workbookViewId="0">
      <selection activeCell="C3" sqref="C3:L110"/>
    </sheetView>
  </sheetViews>
  <sheetFormatPr defaultRowHeight="14.4" x14ac:dyDescent="0.3"/>
  <cols>
    <col min="1" max="1" width="6" customWidth="1"/>
    <col min="2" max="2" width="72.33203125" bestFit="1" customWidth="1"/>
    <col min="3" max="3" width="15.33203125" bestFit="1" customWidth="1"/>
    <col min="4" max="9" width="12.44140625" bestFit="1" customWidth="1"/>
    <col min="10" max="11" width="12.5546875" bestFit="1" customWidth="1"/>
    <col min="12" max="12" width="12.44140625" bestFit="1" customWidth="1"/>
    <col min="13" max="13" width="11.33203125" bestFit="1" customWidth="1"/>
    <col min="15" max="15" width="10.5546875" bestFit="1" customWidth="1"/>
  </cols>
  <sheetData>
    <row r="1" spans="1:15" x14ac:dyDescent="0.3">
      <c r="B1" s="3" t="s">
        <v>0</v>
      </c>
    </row>
    <row r="2" spans="1:15" ht="18" customHeight="1" x14ac:dyDescent="0.3"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1:15" ht="15.6" x14ac:dyDescent="0.3">
      <c r="A3" s="15"/>
      <c r="B3" s="14" t="s">
        <v>1</v>
      </c>
      <c r="C3" s="26">
        <f>'current gdp'!C3/'current gdp'!C$110*100</f>
        <v>21.431062487948253</v>
      </c>
      <c r="D3" s="26">
        <f>'current gdp'!D3/'current gdp'!D$110*100</f>
        <v>21.545333584447256</v>
      </c>
      <c r="E3" s="26">
        <f>'current gdp'!E3/'current gdp'!E$110*100</f>
        <v>21.811002514479746</v>
      </c>
      <c r="F3" s="26">
        <f>'current gdp'!F3/'current gdp'!F$110*100</f>
        <v>22.545710758384054</v>
      </c>
      <c r="G3" s="26">
        <f>'current gdp'!G3/'current gdp'!G$110*100</f>
        <v>21.034823232130492</v>
      </c>
      <c r="H3" s="26">
        <f>'current gdp'!H3/'current gdp'!H$110*100</f>
        <v>19.503200138798409</v>
      </c>
      <c r="I3" s="26">
        <f>'current gdp'!I3/'current gdp'!I$110*100</f>
        <v>18.51326728411048</v>
      </c>
      <c r="J3" s="26">
        <f>'current gdp'!J3/'current gdp'!J$110*100</f>
        <v>20.0745935720145</v>
      </c>
      <c r="K3" s="26">
        <f>'current gdp'!K3/'current gdp'!K$110*100</f>
        <v>21.049997130235955</v>
      </c>
      <c r="L3" s="26">
        <f>'current gdp'!L3/'current gdp'!L$110*100</f>
        <v>20.906986911923312</v>
      </c>
      <c r="M3" s="13"/>
    </row>
    <row r="4" spans="1:15" x14ac:dyDescent="0.3">
      <c r="A4" t="s">
        <v>2</v>
      </c>
      <c r="B4" t="s">
        <v>3</v>
      </c>
      <c r="C4" s="18">
        <f>'current gdp'!C4/'current gdp'!$C$110*100</f>
        <v>15.654445388655772</v>
      </c>
      <c r="D4" s="18">
        <f>'current gdp'!D4/'current gdp'!D$110*100</f>
        <v>15.531910297093676</v>
      </c>
      <c r="E4" s="18">
        <f>'current gdp'!E4/'current gdp'!E$110*100</f>
        <v>15.804358181228517</v>
      </c>
      <c r="F4" s="18">
        <f>'current gdp'!F4/'current gdp'!F$110*100</f>
        <v>17.222432406999772</v>
      </c>
      <c r="G4" s="18">
        <f>'current gdp'!G4/'current gdp'!G$110*100</f>
        <v>16.256507101290829</v>
      </c>
      <c r="H4" s="18">
        <f>'current gdp'!H4/'current gdp'!H$110*100</f>
        <v>15.2636535323399</v>
      </c>
      <c r="I4" s="18">
        <f>'current gdp'!I4/'current gdp'!I$110*100</f>
        <v>14.664524419033572</v>
      </c>
      <c r="J4" s="18">
        <f>'current gdp'!J4/'current gdp'!J$110*100</f>
        <v>16.249695670289086</v>
      </c>
      <c r="K4" s="18">
        <f>'current gdp'!K4/'current gdp'!K$110*100</f>
        <v>17.203398909044189</v>
      </c>
      <c r="L4" s="18">
        <f>'current gdp'!L4/'current gdp'!L$110*100</f>
        <v>17.616277231123593</v>
      </c>
    </row>
    <row r="5" spans="1:15" x14ac:dyDescent="0.3">
      <c r="B5" t="s">
        <v>4</v>
      </c>
      <c r="C5" s="18">
        <f>'current gdp'!C5/'current gdp'!$C$110*100</f>
        <v>2.1951944078139514</v>
      </c>
      <c r="D5" s="18">
        <f>'current gdp'!D5/'current gdp'!D$110*100</f>
        <v>2.9585047571375438</v>
      </c>
      <c r="E5" s="18">
        <f>'current gdp'!E5/'current gdp'!E$110*100</f>
        <v>2.8437308734564648</v>
      </c>
      <c r="F5" s="18">
        <f>'current gdp'!F5/'current gdp'!F$110*100</f>
        <v>2.4766727434410623</v>
      </c>
      <c r="G5" s="18">
        <f>'current gdp'!G5/'current gdp'!G$110*100</f>
        <v>2.2464022422228891</v>
      </c>
      <c r="H5" s="18">
        <f>'current gdp'!H5/'current gdp'!H$110*100</f>
        <v>1.9843596567016804</v>
      </c>
      <c r="I5" s="18">
        <f>'current gdp'!I5/'current gdp'!I$110*100</f>
        <v>1.7362419507401479</v>
      </c>
      <c r="J5" s="18">
        <f>'current gdp'!J5/'current gdp'!J$110*100</f>
        <v>1.8001849166276209</v>
      </c>
      <c r="K5" s="18">
        <f>'current gdp'!K5/'current gdp'!K$110*100</f>
        <v>2.1718686833611267</v>
      </c>
      <c r="L5" s="18">
        <f>'current gdp'!L5/'current gdp'!L$110*100</f>
        <v>1.8631038915916043</v>
      </c>
    </row>
    <row r="6" spans="1:15" x14ac:dyDescent="0.3">
      <c r="A6" t="s">
        <v>5</v>
      </c>
      <c r="B6" t="s">
        <v>6</v>
      </c>
      <c r="C6" s="18">
        <f>'current gdp'!C6/'current gdp'!$C$110*100</f>
        <v>2.5850225477172692</v>
      </c>
      <c r="D6" s="18">
        <f>'current gdp'!D6/'current gdp'!D$110*100</f>
        <v>2.7136462804434274</v>
      </c>
      <c r="E6" s="18">
        <f>'current gdp'!E6/'current gdp'!E$110*100</f>
        <v>2.5282143603659848</v>
      </c>
      <c r="F6" s="18">
        <f>'current gdp'!F6/'current gdp'!F$110*100</f>
        <v>2.2572203083724975</v>
      </c>
      <c r="G6" s="18">
        <f>'current gdp'!G6/'current gdp'!G$110*100</f>
        <v>2.04075882790131</v>
      </c>
      <c r="H6" s="18">
        <f>'current gdp'!H6/'current gdp'!H$110*100</f>
        <v>1.8427886130339015</v>
      </c>
      <c r="I6" s="18">
        <f>'current gdp'!I6/'current gdp'!I$110*100</f>
        <v>1.6949069539028954</v>
      </c>
      <c r="J6" s="18">
        <f>'current gdp'!J6/'current gdp'!J$110*100</f>
        <v>1.6663113767589384</v>
      </c>
      <c r="K6" s="18">
        <f>'current gdp'!K6/'current gdp'!K$110*100</f>
        <v>1.6422072346908141</v>
      </c>
      <c r="L6" s="18">
        <f>'current gdp'!L6/'current gdp'!L$110*100</f>
        <v>1.3150799650856748</v>
      </c>
    </row>
    <row r="7" spans="1:15" x14ac:dyDescent="0.3">
      <c r="A7" t="s">
        <v>7</v>
      </c>
      <c r="B7" t="s">
        <v>8</v>
      </c>
      <c r="C7" s="18">
        <f>'current gdp'!C7/'current gdp'!$C$110*100</f>
        <v>1.7020345410650961</v>
      </c>
      <c r="D7" s="18">
        <f>'current gdp'!D7/'current gdp'!D$110*100</f>
        <v>1.9716655487595423</v>
      </c>
      <c r="E7" s="18">
        <f>'current gdp'!E7/'current gdp'!E$110*100</f>
        <v>2.0210287244960803</v>
      </c>
      <c r="F7" s="18">
        <f>'current gdp'!F7/'current gdp'!F$110*100</f>
        <v>1.715486645638252</v>
      </c>
      <c r="G7" s="18">
        <f>'current gdp'!G7/'current gdp'!G$110*100</f>
        <v>1.6317034489598026</v>
      </c>
      <c r="H7" s="18">
        <f>'current gdp'!H7/'current gdp'!H$110*100</f>
        <v>1.4525565660451842</v>
      </c>
      <c r="I7" s="18">
        <f>'current gdp'!I7/'current gdp'!I$110*100</f>
        <v>1.2759732423964885</v>
      </c>
      <c r="J7" s="18">
        <f>'current gdp'!J7/'current gdp'!J$110*100</f>
        <v>1.1939170498227576</v>
      </c>
      <c r="K7" s="18">
        <f>'current gdp'!K7/'current gdp'!K$110*100</f>
        <v>1.1474481558484044</v>
      </c>
      <c r="L7" s="18">
        <f>'current gdp'!L7/'current gdp'!L$110*100</f>
        <v>1.0334255590293695</v>
      </c>
    </row>
    <row r="8" spans="1:15" x14ac:dyDescent="0.3">
      <c r="A8" t="s">
        <v>9</v>
      </c>
      <c r="B8" t="s">
        <v>10</v>
      </c>
      <c r="C8" s="18">
        <f>'current gdp'!C8/'current gdp'!$C$110*100</f>
        <v>1.489560010510115</v>
      </c>
      <c r="D8" s="18">
        <f>'current gdp'!D8/'current gdp'!D$110*100</f>
        <v>1.3281114581506086</v>
      </c>
      <c r="E8" s="18">
        <f>'current gdp'!E8/'current gdp'!E$110*100</f>
        <v>1.4574012483891632</v>
      </c>
      <c r="F8" s="18">
        <f>'current gdp'!F8/'current gdp'!F$110*100</f>
        <v>1.3505713973735314</v>
      </c>
      <c r="G8" s="18">
        <f>'current gdp'!G8/'current gdp'!G$110*100</f>
        <v>1.1058538539785516</v>
      </c>
      <c r="H8" s="18">
        <f>'current gdp'!H8/'current gdp'!H$110*100</f>
        <v>0.94420142737942014</v>
      </c>
      <c r="I8" s="18">
        <f>'current gdp'!I8/'current gdp'!I$110*100</f>
        <v>0.87786266877752117</v>
      </c>
      <c r="J8" s="18">
        <f>'current gdp'!J8/'current gdp'!J$110*100</f>
        <v>0.9646694751437167</v>
      </c>
      <c r="K8" s="18">
        <f>'current gdp'!K8/'current gdp'!K$110*100</f>
        <v>1.0569428306525481</v>
      </c>
      <c r="L8" s="18">
        <f>'current gdp'!L8/'current gdp'!L$110*100</f>
        <v>0.94220415668467228</v>
      </c>
    </row>
    <row r="9" spans="1:15" ht="15.6" x14ac:dyDescent="0.3">
      <c r="A9" s="15"/>
      <c r="B9" s="14" t="s">
        <v>11</v>
      </c>
      <c r="C9" s="26">
        <f>'current gdp'!C9/'current gdp'!$C$110*100</f>
        <v>35.865820286157948</v>
      </c>
      <c r="D9" s="26">
        <f>'current gdp'!D9/'current gdp'!D$110*100</f>
        <v>37.293533139459853</v>
      </c>
      <c r="E9" s="26">
        <f>'current gdp'!E9/'current gdp'!E$110*100</f>
        <v>33.96670839166952</v>
      </c>
      <c r="F9" s="26">
        <f>'current gdp'!F9/'current gdp'!F$110*100</f>
        <v>29.953719800487217</v>
      </c>
      <c r="G9" s="26">
        <f>'current gdp'!G9/'current gdp'!G$110*100</f>
        <v>32.207797207779905</v>
      </c>
      <c r="H9" s="26">
        <f>'current gdp'!H9/'current gdp'!H$110*100</f>
        <v>33.527091023171899</v>
      </c>
      <c r="I9" s="26">
        <f>'current gdp'!I9/'current gdp'!I$110*100</f>
        <v>33.244701436566203</v>
      </c>
      <c r="J9" s="26">
        <f>'current gdp'!J9/'current gdp'!J$110*100</f>
        <v>31.81131969346092</v>
      </c>
      <c r="K9" s="26">
        <f>'current gdp'!K9/'current gdp'!K$110*100</f>
        <v>30.417595544673336</v>
      </c>
      <c r="L9" s="26">
        <f>'current gdp'!L9/'current gdp'!L$110*100</f>
        <v>34.186109177916087</v>
      </c>
      <c r="M9" s="13"/>
    </row>
    <row r="10" spans="1:15" x14ac:dyDescent="0.3">
      <c r="B10" s="3" t="s">
        <v>12</v>
      </c>
      <c r="C10" s="19">
        <f>'current gdp'!C10/'current gdp'!$C$110*100</f>
        <v>13.149622412753262</v>
      </c>
      <c r="D10" s="19">
        <f>'current gdp'!D10/'current gdp'!D$110*100</f>
        <v>15.43669940180644</v>
      </c>
      <c r="E10" s="19">
        <f>'current gdp'!E10/'current gdp'!E$110*100</f>
        <v>10.192136637801861</v>
      </c>
      <c r="F10" s="19">
        <f>'current gdp'!F10/'current gdp'!F$110*100</f>
        <v>8.3001609292555365</v>
      </c>
      <c r="G10" s="19">
        <f>'current gdp'!G10/'current gdp'!G$110*100</f>
        <v>10.748123964767533</v>
      </c>
      <c r="H10" s="19">
        <f>'current gdp'!H10/'current gdp'!H$110*100</f>
        <v>13.693779851857467</v>
      </c>
      <c r="I10" s="19">
        <f>'current gdp'!I10/'current gdp'!I$110*100</f>
        <v>14.225473179490891</v>
      </c>
      <c r="J10" s="19">
        <f>'current gdp'!J10/'current gdp'!J$110*100</f>
        <v>11.33228405277135</v>
      </c>
      <c r="K10" s="19">
        <f>'current gdp'!K10/'current gdp'!K$110*100</f>
        <v>9.6447539818007666</v>
      </c>
      <c r="L10" s="19">
        <f>'current gdp'!L10/'current gdp'!L$110*100</f>
        <v>13.739965910601615</v>
      </c>
      <c r="M10" s="2"/>
    </row>
    <row r="11" spans="1:15" x14ac:dyDescent="0.3">
      <c r="A11" t="s">
        <v>13</v>
      </c>
      <c r="B11" t="s">
        <v>14</v>
      </c>
      <c r="C11" s="18">
        <f>'current gdp'!C11/'current gdp'!$C$110*100</f>
        <v>5.6196010417323539</v>
      </c>
      <c r="D11" s="18">
        <f>'current gdp'!D11/'current gdp'!D$110*100</f>
        <v>6.6250797875861691</v>
      </c>
      <c r="E11" s="18">
        <f>'current gdp'!E11/'current gdp'!E$110*100</f>
        <v>2.7904358315461968</v>
      </c>
      <c r="F11" s="18">
        <f>'current gdp'!F11/'current gdp'!F$110*100</f>
        <v>0.50586957165973223</v>
      </c>
      <c r="G11" s="18">
        <f>'current gdp'!G11/'current gdp'!G$110*100</f>
        <v>3.6918230095682514</v>
      </c>
      <c r="H11" s="18">
        <f>'current gdp'!H11/'current gdp'!H$110*100</f>
        <v>5.9140168323586364</v>
      </c>
      <c r="I11" s="18">
        <f>'current gdp'!I11/'current gdp'!I$110*100</f>
        <v>6.3947995012549903</v>
      </c>
      <c r="J11" s="18">
        <f>'current gdp'!J11/'current gdp'!J$110*100</f>
        <v>3.7469749125471949</v>
      </c>
      <c r="K11" s="18">
        <f>'current gdp'!K11/'current gdp'!K$110*100</f>
        <v>4.8895708980465997</v>
      </c>
      <c r="L11" s="18">
        <f>'current gdp'!L11/'current gdp'!L$110*100</f>
        <v>5.7680305302701118</v>
      </c>
    </row>
    <row r="12" spans="1:15" x14ac:dyDescent="0.3">
      <c r="A12" t="s">
        <v>15</v>
      </c>
      <c r="B12" t="s">
        <v>16</v>
      </c>
      <c r="C12" s="18">
        <f>'current gdp'!C12/'current gdp'!$C$110*100</f>
        <v>7.088772502623943</v>
      </c>
      <c r="D12" s="18">
        <f>'current gdp'!D12/'current gdp'!D$110*100</f>
        <v>7.9434590635936217</v>
      </c>
      <c r="E12" s="18">
        <f>'current gdp'!E12/'current gdp'!E$110*100</f>
        <v>6.5392111461027467</v>
      </c>
      <c r="F12" s="18">
        <f>'current gdp'!F12/'current gdp'!F$110*100</f>
        <v>7.0700733210121296</v>
      </c>
      <c r="G12" s="18">
        <f>'current gdp'!G12/'current gdp'!G$110*100</f>
        <v>6.4852728129333945</v>
      </c>
      <c r="H12" s="18">
        <f>'current gdp'!H12/'current gdp'!H$110*100</f>
        <v>7.2117253804948618</v>
      </c>
      <c r="I12" s="18">
        <f>'current gdp'!I12/'current gdp'!I$110*100</f>
        <v>7.2460365914040521</v>
      </c>
      <c r="J12" s="18">
        <f>'current gdp'!J12/'current gdp'!J$110*100</f>
        <v>7.5444678979572659</v>
      </c>
      <c r="K12" s="18">
        <f>'current gdp'!K12/'current gdp'!K$110*100</f>
        <v>4.4705241259107336</v>
      </c>
      <c r="L12" s="18">
        <f>'current gdp'!L12/'current gdp'!L$110*100</f>
        <v>7.649485438463838</v>
      </c>
      <c r="O12" s="2"/>
    </row>
    <row r="13" spans="1:15" x14ac:dyDescent="0.3">
      <c r="B13" t="s">
        <v>17</v>
      </c>
      <c r="C13" s="18">
        <f>'current gdp'!C13/'current gdp'!$C$110*100</f>
        <v>6.9091680605977297</v>
      </c>
      <c r="D13" s="18">
        <f>'current gdp'!D13/'current gdp'!D$110*100</f>
        <v>7.7364081268468556</v>
      </c>
      <c r="E13" s="18">
        <f>'current gdp'!E13/'current gdp'!E$110*100</f>
        <v>6.3324517700167231</v>
      </c>
      <c r="F13" s="18">
        <f>'current gdp'!F13/'current gdp'!F$110*100</f>
        <v>6.8787515927201479</v>
      </c>
      <c r="G13" s="18">
        <f>'current gdp'!G13/'current gdp'!G$110*100</f>
        <v>6.2150294376358222</v>
      </c>
      <c r="H13" s="18">
        <f>'current gdp'!H13/'current gdp'!H$110*100</f>
        <v>6.8904752280226162</v>
      </c>
      <c r="I13" s="18">
        <f>'current gdp'!I13/'current gdp'!I$110*100</f>
        <v>6.8150467388719536</v>
      </c>
      <c r="J13" s="18">
        <f>'current gdp'!J13/'current gdp'!J$110*100</f>
        <v>7.3982101160615557</v>
      </c>
      <c r="K13" s="18">
        <f>'current gdp'!K13/'current gdp'!K$110*100</f>
        <v>4.3222798305879744</v>
      </c>
      <c r="L13" s="18">
        <f>'current gdp'!L13/'current gdp'!L$110*100</f>
        <v>7.5129997897021701</v>
      </c>
    </row>
    <row r="14" spans="1:15" x14ac:dyDescent="0.3">
      <c r="B14" t="s">
        <v>18</v>
      </c>
      <c r="C14" s="18">
        <f>'current gdp'!C14/'current gdp'!$C$110*100</f>
        <v>0.13049856194217566</v>
      </c>
      <c r="D14" s="18">
        <f>'current gdp'!D14/'current gdp'!D$110*100</f>
        <v>0.14771415820748399</v>
      </c>
      <c r="E14" s="18">
        <f>'current gdp'!E14/'current gdp'!E$110*100</f>
        <v>0.13223934562977965</v>
      </c>
      <c r="F14" s="18">
        <f>'current gdp'!F14/'current gdp'!F$110*100</f>
        <v>0.12911254747499723</v>
      </c>
      <c r="G14" s="18">
        <f>'current gdp'!G14/'current gdp'!G$110*100</f>
        <v>0.21111287057568787</v>
      </c>
      <c r="H14" s="18">
        <f>'current gdp'!H14/'current gdp'!H$110*100</f>
        <v>0.24653533856815721</v>
      </c>
      <c r="I14" s="18">
        <f>'current gdp'!I14/'current gdp'!I$110*100</f>
        <v>0.39227814527227128</v>
      </c>
      <c r="J14" s="18">
        <f>'current gdp'!J14/'current gdp'!J$110*100</f>
        <v>7.2636194094625947E-2</v>
      </c>
      <c r="K14" s="18">
        <f>'current gdp'!K14/'current gdp'!K$110*100</f>
        <v>0.12537734604535983</v>
      </c>
      <c r="L14" s="18">
        <f>'current gdp'!L14/'current gdp'!L$110*100</f>
        <v>0.11191560528230708</v>
      </c>
    </row>
    <row r="15" spans="1:15" x14ac:dyDescent="0.3">
      <c r="B15" t="s">
        <v>19</v>
      </c>
      <c r="C15" s="18">
        <f>'current gdp'!C15/'current gdp'!$C$110*100</f>
        <v>4.0542379212901603E-2</v>
      </c>
      <c r="D15" s="18">
        <f>'current gdp'!D15/'current gdp'!D$110*100</f>
        <v>4.4224462796456289E-2</v>
      </c>
      <c r="E15" s="18">
        <f>'current gdp'!E15/'current gdp'!E$110*100</f>
        <v>6.4893567526389015E-2</v>
      </c>
      <c r="F15" s="18">
        <f>'current gdp'!F15/'current gdp'!F$110*100</f>
        <v>5.391075642807721E-2</v>
      </c>
      <c r="G15" s="18">
        <f>'current gdp'!G15/'current gdp'!G$110*100</f>
        <v>5.5634172370105248E-2</v>
      </c>
      <c r="H15" s="18">
        <f>'current gdp'!H15/'current gdp'!H$110*100</f>
        <v>3.5061748284561406E-2</v>
      </c>
      <c r="I15" s="18">
        <f>'current gdp'!I15/'current gdp'!I$110*100</f>
        <v>3.78783659671902E-2</v>
      </c>
      <c r="J15" s="18">
        <f>'current gdp'!J15/'current gdp'!J$110*100</f>
        <v>7.2975477646216674E-2</v>
      </c>
      <c r="K15" s="18">
        <f>'current gdp'!K15/'current gdp'!K$110*100</f>
        <v>2.1427386387825716E-2</v>
      </c>
      <c r="L15" s="18">
        <f>'current gdp'!L15/'current gdp'!L$110*100</f>
        <v>2.2204023997954129E-2</v>
      </c>
    </row>
    <row r="16" spans="1:15" x14ac:dyDescent="0.3">
      <c r="B16" t="s">
        <v>20</v>
      </c>
      <c r="C16" s="18">
        <f>'current gdp'!C16/'current gdp'!$C$110*100</f>
        <v>8.5635008711342532E-3</v>
      </c>
      <c r="D16" s="18">
        <f>'current gdp'!D16/'current gdp'!D$110*100</f>
        <v>1.5112315742825809E-2</v>
      </c>
      <c r="E16" s="18">
        <f>'current gdp'!E16/'current gdp'!E$110*100</f>
        <v>9.6264629298557225E-3</v>
      </c>
      <c r="F16" s="18">
        <f>'current gdp'!F16/'current gdp'!F$110*100</f>
        <v>8.2984243889073946E-3</v>
      </c>
      <c r="G16" s="18">
        <f>'current gdp'!G16/'current gdp'!G$110*100</f>
        <v>3.496332351779265E-3</v>
      </c>
      <c r="H16" s="18">
        <f>'current gdp'!H16/'current gdp'!H$110*100</f>
        <v>3.9653065619526653E-2</v>
      </c>
      <c r="I16" s="18">
        <f>'current gdp'!I16/'current gdp'!I$110*100</f>
        <v>8.3334129263885144E-4</v>
      </c>
      <c r="J16" s="18">
        <f>'current gdp'!J16/'current gdp'!J$110*100</f>
        <v>6.4611015486685033E-4</v>
      </c>
      <c r="K16" s="18">
        <f>'current gdp'!K16/'current gdp'!K$110*100</f>
        <v>1.439562889572327E-3</v>
      </c>
      <c r="L16" s="18">
        <f>'current gdp'!L16/'current gdp'!L$110*100</f>
        <v>2.3660194814082223E-3</v>
      </c>
    </row>
    <row r="17" spans="1:20" x14ac:dyDescent="0.3">
      <c r="A17" t="s">
        <v>21</v>
      </c>
      <c r="B17" t="s">
        <v>22</v>
      </c>
      <c r="C17" s="18">
        <f>'current gdp'!C17/'current gdp'!$C$110*100</f>
        <v>0.15220063878913112</v>
      </c>
      <c r="D17" s="18">
        <f>'current gdp'!D17/'current gdp'!D$110*100</f>
        <v>0.15800674411582549</v>
      </c>
      <c r="E17" s="18">
        <f>'current gdp'!E17/'current gdp'!E$110*100</f>
        <v>0.18976045703783731</v>
      </c>
      <c r="F17" s="18">
        <f>'current gdp'!F17/'current gdp'!F$110*100</f>
        <v>0.2212770915281301</v>
      </c>
      <c r="G17" s="18">
        <f>'current gdp'!G17/'current gdp'!G$110*100</f>
        <v>0.20860374305135912</v>
      </c>
      <c r="H17" s="18">
        <f>'current gdp'!H17/'current gdp'!H$110*100</f>
        <v>0.19624029510873012</v>
      </c>
      <c r="I17" s="18">
        <f>'current gdp'!I17/'current gdp'!I$110*100</f>
        <v>0.1838933727703044</v>
      </c>
      <c r="J17" s="18">
        <f>'current gdp'!J17/'current gdp'!J$110*100</f>
        <v>1.3583067799827046E-2</v>
      </c>
      <c r="K17" s="18">
        <f>'current gdp'!K17/'current gdp'!K$110*100</f>
        <v>3.6206312143404765E-2</v>
      </c>
      <c r="L17" s="18">
        <f>'current gdp'!L17/'current gdp'!L$110*100</f>
        <v>0.11753341288276949</v>
      </c>
      <c r="O17" s="2"/>
    </row>
    <row r="18" spans="1:20" x14ac:dyDescent="0.3">
      <c r="A18" t="s">
        <v>23</v>
      </c>
      <c r="B18" t="s">
        <v>24</v>
      </c>
      <c r="C18" s="18">
        <f>'current gdp'!C18/'current gdp'!$C$110*100</f>
        <v>0.28904822960783427</v>
      </c>
      <c r="D18" s="18">
        <f>'current gdp'!D18/'current gdp'!D$110*100</f>
        <v>0.71015380651082571</v>
      </c>
      <c r="E18" s="18">
        <f>'current gdp'!E18/'current gdp'!E$110*100</f>
        <v>0.67272920311507867</v>
      </c>
      <c r="F18" s="18">
        <f>'current gdp'!F18/'current gdp'!F$110*100</f>
        <v>0.50294094505554365</v>
      </c>
      <c r="G18" s="18">
        <f>'current gdp'!G18/'current gdp'!G$110*100</f>
        <v>0.36242439921452763</v>
      </c>
      <c r="H18" s="18">
        <f>'current gdp'!H18/'current gdp'!H$110*100</f>
        <v>0.37179734389524566</v>
      </c>
      <c r="I18" s="18">
        <f>'current gdp'!I18/'current gdp'!I$110*100</f>
        <v>0.40074371406154802</v>
      </c>
      <c r="J18" s="18">
        <f>'current gdp'!J18/'current gdp'!J$110*100</f>
        <v>2.7258174467065723E-2</v>
      </c>
      <c r="K18" s="18">
        <f>'current gdp'!K18/'current gdp'!K$110*100</f>
        <v>0.24845264570003198</v>
      </c>
      <c r="L18" s="18">
        <f>'current gdp'!L18/'current gdp'!L$110*100</f>
        <v>0.20491652898489476</v>
      </c>
      <c r="N18" s="2"/>
    </row>
    <row r="19" spans="1:20" x14ac:dyDescent="0.3">
      <c r="B19" s="3" t="s">
        <v>25</v>
      </c>
      <c r="C19" s="19">
        <f>'current gdp'!C19/'current gdp'!$C$110*100</f>
        <v>12.192283044164668</v>
      </c>
      <c r="D19" s="19">
        <f>'current gdp'!D19/'current gdp'!D$110*100</f>
        <v>12.123734860602752</v>
      </c>
      <c r="E19" s="19">
        <f>'current gdp'!E19/'current gdp'!E$110*100</f>
        <v>12.113760316822521</v>
      </c>
      <c r="F19" s="19">
        <f>'current gdp'!F19/'current gdp'!F$110*100</f>
        <v>11.703643006030639</v>
      </c>
      <c r="G19" s="19">
        <f>'current gdp'!G19/'current gdp'!G$110*100</f>
        <v>10.916745999263807</v>
      </c>
      <c r="H19" s="19">
        <f>'current gdp'!H19/'current gdp'!H$110*100</f>
        <v>10.882719271643133</v>
      </c>
      <c r="I19" s="19">
        <f>'current gdp'!I19/'current gdp'!I$110*100</f>
        <v>10.859254073871906</v>
      </c>
      <c r="J19" s="19">
        <f>'current gdp'!J19/'current gdp'!J$110*100</f>
        <v>11.662282762559848</v>
      </c>
      <c r="K19" s="19">
        <f>'current gdp'!K19/'current gdp'!K$110*100</f>
        <v>11.656542550999095</v>
      </c>
      <c r="L19" s="19">
        <f>'current gdp'!L19/'current gdp'!L$110*100</f>
        <v>12.354593178101739</v>
      </c>
    </row>
    <row r="20" spans="1:20" x14ac:dyDescent="0.3">
      <c r="A20" t="s">
        <v>26</v>
      </c>
      <c r="B20" t="s">
        <v>27</v>
      </c>
      <c r="C20" s="18">
        <f>'current gdp'!C20/'current gdp'!$C$110*100</f>
        <v>2.8094080721918648</v>
      </c>
      <c r="D20" s="18">
        <f>'current gdp'!D20/'current gdp'!D$110*100</f>
        <v>2.9117309512677174</v>
      </c>
      <c r="E20" s="18">
        <f>'current gdp'!E20/'current gdp'!E$110*100</f>
        <v>2.9330394982456158</v>
      </c>
      <c r="F20" s="18">
        <f>'current gdp'!F20/'current gdp'!F$110*100</f>
        <v>2.9744867891258511</v>
      </c>
      <c r="G20" s="18">
        <f>'current gdp'!G20/'current gdp'!G$110*100</f>
        <v>2.6979911662609299</v>
      </c>
      <c r="H20" s="18">
        <f>'current gdp'!H20/'current gdp'!H$110*100</f>
        <v>2.3721556985327221</v>
      </c>
      <c r="I20" s="18">
        <f>'current gdp'!I20/'current gdp'!I$110*100</f>
        <v>2.2470544804980763</v>
      </c>
      <c r="J20" s="18">
        <f>'current gdp'!J20/'current gdp'!J$110*100</f>
        <v>2.4304845583110848</v>
      </c>
      <c r="K20" s="18">
        <f>'current gdp'!K20/'current gdp'!K$110*100</f>
        <v>2.623681700315708</v>
      </c>
      <c r="L20" s="18">
        <f>'current gdp'!L20/'current gdp'!L$110*100</f>
        <v>2.7808005585200339</v>
      </c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t="s">
        <v>28</v>
      </c>
      <c r="B21" t="s">
        <v>29</v>
      </c>
      <c r="C21" s="18">
        <f>'current gdp'!C21/'current gdp'!$C$110*100</f>
        <v>0.6805650607407131</v>
      </c>
      <c r="D21" s="18">
        <f>'current gdp'!D21/'current gdp'!D$110*100</f>
        <v>0.69773397493697087</v>
      </c>
      <c r="E21" s="18">
        <f>'current gdp'!E21/'current gdp'!E$110*100</f>
        <v>0.75735141709552567</v>
      </c>
      <c r="F21" s="18">
        <f>'current gdp'!F21/'current gdp'!F$110*100</f>
        <v>0.73368205622712701</v>
      </c>
      <c r="G21" s="18">
        <f>'current gdp'!G21/'current gdp'!G$110*100</f>
        <v>0.69148782823718791</v>
      </c>
      <c r="H21" s="18">
        <f>'current gdp'!H21/'current gdp'!H$110*100</f>
        <v>0.76481526210829043</v>
      </c>
      <c r="I21" s="18">
        <f>'current gdp'!I21/'current gdp'!I$110*100</f>
        <v>0.68831099594088885</v>
      </c>
      <c r="J21" s="18">
        <f>'current gdp'!J21/'current gdp'!J$110*100</f>
        <v>0.711909000785381</v>
      </c>
      <c r="K21" s="18">
        <f>'current gdp'!K21/'current gdp'!K$110*100</f>
        <v>0.66180307735838495</v>
      </c>
      <c r="L21" s="18">
        <f>'current gdp'!L21/'current gdp'!L$110*100</f>
        <v>0.70143507382279846</v>
      </c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t="s">
        <v>30</v>
      </c>
      <c r="B22" t="s">
        <v>31</v>
      </c>
      <c r="C22" s="18">
        <f>'current gdp'!C22/'current gdp'!$C$110*100</f>
        <v>0.55786181505287358</v>
      </c>
      <c r="D22" s="18">
        <f>'current gdp'!D22/'current gdp'!D$110*100</f>
        <v>0.52455684213500464</v>
      </c>
      <c r="E22" s="18">
        <f>'current gdp'!E22/'current gdp'!E$110*100</f>
        <v>0.47795859858434375</v>
      </c>
      <c r="F22" s="18">
        <f>'current gdp'!F22/'current gdp'!F$110*100</f>
        <v>0.44532567761946668</v>
      </c>
      <c r="G22" s="18">
        <f>'current gdp'!G22/'current gdp'!G$110*100</f>
        <v>0.42806070694648241</v>
      </c>
      <c r="H22" s="18">
        <f>'current gdp'!H22/'current gdp'!H$110*100</f>
        <v>0.4710165779417656</v>
      </c>
      <c r="I22" s="18">
        <f>'current gdp'!I22/'current gdp'!I$110*100</f>
        <v>0.39877135982650375</v>
      </c>
      <c r="J22" s="18">
        <f>'current gdp'!J22/'current gdp'!J$110*100</f>
        <v>0.38505856754432283</v>
      </c>
      <c r="K22" s="18">
        <f>'current gdp'!K22/'current gdp'!K$110*100</f>
        <v>0.36284470017408677</v>
      </c>
      <c r="L22" s="18">
        <f>'current gdp'!L22/'current gdp'!L$110*100</f>
        <v>0.38457361073133289</v>
      </c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t="s">
        <v>32</v>
      </c>
      <c r="B23" t="s">
        <v>33</v>
      </c>
      <c r="C23" s="18">
        <f>'current gdp'!C23/'current gdp'!$C$110*100</f>
        <v>0.17780037965268353</v>
      </c>
      <c r="D23" s="18">
        <f>'current gdp'!D23/'current gdp'!D$110*100</f>
        <v>0.18492875997913175</v>
      </c>
      <c r="E23" s="18">
        <f>'current gdp'!E23/'current gdp'!E$110*100</f>
        <v>0.17543115890580616</v>
      </c>
      <c r="F23" s="18">
        <f>'current gdp'!F23/'current gdp'!F$110*100</f>
        <v>0.16955944604566933</v>
      </c>
      <c r="G23" s="18">
        <f>'current gdp'!G23/'current gdp'!G$110*100</f>
        <v>0.16943231876513748</v>
      </c>
      <c r="H23" s="18">
        <f>'current gdp'!H23/'current gdp'!H$110*100</f>
        <v>0.22371516636711331</v>
      </c>
      <c r="I23" s="18">
        <f>'current gdp'!I23/'current gdp'!I$110*100</f>
        <v>0.33484224717579042</v>
      </c>
      <c r="J23" s="18">
        <f>'current gdp'!J23/'current gdp'!J$110*100</f>
        <v>9.3806550518365076E-2</v>
      </c>
      <c r="K23" s="18">
        <f>'current gdp'!K23/'current gdp'!K$110*100</f>
        <v>9.0196492121775898E-2</v>
      </c>
      <c r="L23" s="18">
        <f>'current gdp'!L23/'current gdp'!L$110*100</f>
        <v>9.5597898037174736E-2</v>
      </c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t="s">
        <v>34</v>
      </c>
      <c r="B24" t="s">
        <v>35</v>
      </c>
      <c r="C24" s="18">
        <f>'current gdp'!C24/'current gdp'!$C$110*100</f>
        <v>0.14267371994742067</v>
      </c>
      <c r="D24" s="18">
        <f>'current gdp'!D24/'current gdp'!D$110*100</f>
        <v>0.12388957784939686</v>
      </c>
      <c r="E24" s="18">
        <f>'current gdp'!E24/'current gdp'!E$110*100</f>
        <v>0.14246364701399702</v>
      </c>
      <c r="F24" s="18">
        <f>'current gdp'!F24/'current gdp'!F$110*100</f>
        <v>0.13809060590595776</v>
      </c>
      <c r="G24" s="18">
        <f>'current gdp'!G24/'current gdp'!G$110*100</f>
        <v>0.1347868923209749</v>
      </c>
      <c r="H24" s="18">
        <f>'current gdp'!H24/'current gdp'!H$110*100</f>
        <v>0.14164034510324838</v>
      </c>
      <c r="I24" s="18">
        <f>'current gdp'!I24/'current gdp'!I$110*100</f>
        <v>0.16371360700377055</v>
      </c>
      <c r="J24" s="18">
        <f>'current gdp'!J24/'current gdp'!J$110*100</f>
        <v>0.20196003236919402</v>
      </c>
      <c r="K24" s="18">
        <f>'current gdp'!K24/'current gdp'!K$110*100</f>
        <v>0.16639769229171594</v>
      </c>
      <c r="L24" s="18">
        <f>'current gdp'!L24/'current gdp'!L$110*100</f>
        <v>0.17636239777316337</v>
      </c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t="s">
        <v>36</v>
      </c>
      <c r="B25" t="s">
        <v>37</v>
      </c>
      <c r="C25" s="18">
        <f>'current gdp'!C25/'current gdp'!$C$110*100</f>
        <v>0.32142326107498109</v>
      </c>
      <c r="D25" s="18">
        <f>'current gdp'!D25/'current gdp'!D$110*100</f>
        <v>0.30184765774218497</v>
      </c>
      <c r="E25" s="18">
        <f>'current gdp'!E25/'current gdp'!E$110*100</f>
        <v>0.33349170116577376</v>
      </c>
      <c r="F25" s="18">
        <f>'current gdp'!F25/'current gdp'!F$110*100</f>
        <v>0.31515853203053107</v>
      </c>
      <c r="G25" s="18">
        <f>'current gdp'!G25/'current gdp'!G$110*100</f>
        <v>0.30036099624059004</v>
      </c>
      <c r="H25" s="18">
        <f>'current gdp'!H25/'current gdp'!H$110*100</f>
        <v>0.23491597337315728</v>
      </c>
      <c r="I25" s="18">
        <f>'current gdp'!I25/'current gdp'!I$110*100</f>
        <v>0.22851793934983108</v>
      </c>
      <c r="J25" s="18">
        <f>'current gdp'!J25/'current gdp'!J$110*100</f>
        <v>0.24014209198175698</v>
      </c>
      <c r="K25" s="18">
        <f>'current gdp'!K25/'current gdp'!K$110*100</f>
        <v>0.16515471280184321</v>
      </c>
      <c r="L25" s="18">
        <f>'current gdp'!L25/'current gdp'!L$110*100</f>
        <v>0.17504498260833939</v>
      </c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t="s">
        <v>38</v>
      </c>
      <c r="B26" t="s">
        <v>39</v>
      </c>
      <c r="C26" s="18">
        <f>'current gdp'!C26/'current gdp'!$C$110*100</f>
        <v>0.46008139701404521</v>
      </c>
      <c r="D26" s="18">
        <f>'current gdp'!D26/'current gdp'!D$110*100</f>
        <v>0.42827791033034901</v>
      </c>
      <c r="E26" s="18">
        <f>'current gdp'!E26/'current gdp'!E$110*100</f>
        <v>0.48776327692111965</v>
      </c>
      <c r="F26" s="18">
        <f>'current gdp'!F26/'current gdp'!F$110*100</f>
        <v>0.4560191998981537</v>
      </c>
      <c r="G26" s="18">
        <f>'current gdp'!G26/'current gdp'!G$110*100</f>
        <v>0.42220615488282925</v>
      </c>
      <c r="H26" s="18">
        <f>'current gdp'!H26/'current gdp'!H$110*100</f>
        <v>0.39333275800350681</v>
      </c>
      <c r="I26" s="18">
        <f>'current gdp'!I26/'current gdp'!I$110*100</f>
        <v>0.44284572184156956</v>
      </c>
      <c r="J26" s="18">
        <f>'current gdp'!J26/'current gdp'!J$110*100</f>
        <v>0.48396384774765594</v>
      </c>
      <c r="K26" s="18">
        <f>'current gdp'!K26/'current gdp'!K$110*100</f>
        <v>0.47702585230567424</v>
      </c>
      <c r="L26" s="18">
        <f>'current gdp'!L26/'current gdp'!L$110*100</f>
        <v>0.50559248721386241</v>
      </c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t="s">
        <v>40</v>
      </c>
      <c r="B27" t="s">
        <v>41</v>
      </c>
      <c r="C27" s="18">
        <f>'current gdp'!C27/'current gdp'!$C$110*100</f>
        <v>1.0636014563549505</v>
      </c>
      <c r="D27" s="18">
        <f>'current gdp'!D27/'current gdp'!D$110*100</f>
        <v>0.98121091963826157</v>
      </c>
      <c r="E27" s="18">
        <f>'current gdp'!E27/'current gdp'!E$110*100</f>
        <v>0.91670520956362889</v>
      </c>
      <c r="F27" s="18">
        <f>'current gdp'!F27/'current gdp'!F$110*100</f>
        <v>0.81147727565232841</v>
      </c>
      <c r="G27" s="18">
        <f>'current gdp'!G27/'current gdp'!G$110*100</f>
        <v>0.68290068570636908</v>
      </c>
      <c r="H27" s="18">
        <f>'current gdp'!H27/'current gdp'!H$110*100</f>
        <v>0.64304339310031933</v>
      </c>
      <c r="I27" s="18">
        <f>'current gdp'!I27/'current gdp'!I$110*100</f>
        <v>0.51590574494550934</v>
      </c>
      <c r="J27" s="18">
        <f>'current gdp'!J27/'current gdp'!J$110*100</f>
        <v>0.5259948568023266</v>
      </c>
      <c r="K27" s="18">
        <f>'current gdp'!K27/'current gdp'!K$110*100</f>
        <v>0.5431756018275663</v>
      </c>
      <c r="L27" s="18">
        <f>'current gdp'!L27/'current gdp'!L$110*100</f>
        <v>0.57570360640728557</v>
      </c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t="s">
        <v>42</v>
      </c>
      <c r="B28" t="s">
        <v>43</v>
      </c>
      <c r="C28" s="18">
        <f>'current gdp'!C28/'current gdp'!$C$110*100</f>
        <v>0.53940579473465911</v>
      </c>
      <c r="D28" s="18">
        <f>'current gdp'!D28/'current gdp'!D$110*100</f>
        <v>0.50982140980128932</v>
      </c>
      <c r="E28" s="18">
        <f>'current gdp'!E28/'current gdp'!E$110*100</f>
        <v>0.50518131784748999</v>
      </c>
      <c r="F28" s="18">
        <f>'current gdp'!F28/'current gdp'!F$110*100</f>
        <v>0.49325375354799711</v>
      </c>
      <c r="G28" s="18">
        <f>'current gdp'!G28/'current gdp'!G$110*100</f>
        <v>0.44545412738377982</v>
      </c>
      <c r="H28" s="18">
        <f>'current gdp'!H28/'current gdp'!H$110*100</f>
        <v>0.56022955550511644</v>
      </c>
      <c r="I28" s="18">
        <f>'current gdp'!I28/'current gdp'!I$110*100</f>
        <v>0.80488314585659193</v>
      </c>
      <c r="J28" s="18">
        <f>'current gdp'!J28/'current gdp'!J$110*100</f>
        <v>1.0050340929523707</v>
      </c>
      <c r="K28" s="18">
        <f>'current gdp'!K28/'current gdp'!K$110*100</f>
        <v>0.98167715338998462</v>
      </c>
      <c r="L28" s="18">
        <f>'current gdp'!L28/'current gdp'!L$110*100</f>
        <v>1.0404647698326908</v>
      </c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t="s">
        <v>44</v>
      </c>
      <c r="B29" t="s">
        <v>45</v>
      </c>
      <c r="C29" s="18">
        <f>'current gdp'!C29/'current gdp'!$C$110*100</f>
        <v>0.3262595366724429</v>
      </c>
      <c r="D29" s="18">
        <f>'current gdp'!D29/'current gdp'!D$110*100</f>
        <v>0.31371622956725714</v>
      </c>
      <c r="E29" s="18">
        <f>'current gdp'!E29/'current gdp'!E$110*100</f>
        <v>0.31325079423800151</v>
      </c>
      <c r="F29" s="18">
        <f>'current gdp'!F29/'current gdp'!F$110*100</f>
        <v>0.31242003914459626</v>
      </c>
      <c r="G29" s="18">
        <f>'current gdp'!G29/'current gdp'!G$110*100</f>
        <v>0.31108605987953591</v>
      </c>
      <c r="H29" s="18">
        <f>'current gdp'!H29/'current gdp'!H$110*100</f>
        <v>0.37087472641424646</v>
      </c>
      <c r="I29" s="18">
        <f>'current gdp'!I29/'current gdp'!I$110*100</f>
        <v>0.50242704817642769</v>
      </c>
      <c r="J29" s="18">
        <f>'current gdp'!J29/'current gdp'!J$110*100</f>
        <v>0.76008048466477018</v>
      </c>
      <c r="K29" s="18">
        <f>'current gdp'!K29/'current gdp'!K$110*100</f>
        <v>0.63116951191737336</v>
      </c>
      <c r="L29" s="18">
        <f>'current gdp'!L29/'current gdp'!L$110*100</f>
        <v>0.66896702105649886</v>
      </c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t="s">
        <v>46</v>
      </c>
      <c r="B30" t="s">
        <v>47</v>
      </c>
      <c r="C30" s="18">
        <f>'current gdp'!C30/'current gdp'!$C$110*100</f>
        <v>0.67490266415472455</v>
      </c>
      <c r="D30" s="18">
        <f>'current gdp'!D30/'current gdp'!D$110*100</f>
        <v>0.70826757550271369</v>
      </c>
      <c r="E30" s="18">
        <f>'current gdp'!E30/'current gdp'!E$110*100</f>
        <v>0.6525103006680717</v>
      </c>
      <c r="F30" s="18">
        <f>'current gdp'!F30/'current gdp'!F$110*100</f>
        <v>0.626387698990021</v>
      </c>
      <c r="G30" s="18">
        <f>'current gdp'!G30/'current gdp'!G$110*100</f>
        <v>0.57752389964585482</v>
      </c>
      <c r="H30" s="18">
        <f>'current gdp'!H30/'current gdp'!H$110*100</f>
        <v>0.51704690916156171</v>
      </c>
      <c r="I30" s="18">
        <f>'current gdp'!I30/'current gdp'!I$110*100</f>
        <v>0.7590397328634747</v>
      </c>
      <c r="J30" s="18">
        <f>'current gdp'!J30/'current gdp'!J$110*100</f>
        <v>0.92973319359642514</v>
      </c>
      <c r="K30" s="18">
        <f>'current gdp'!K30/'current gdp'!K$110*100</f>
        <v>0.89216735146447923</v>
      </c>
      <c r="L30" s="18">
        <f>'current gdp'!L30/'current gdp'!L$110*100</f>
        <v>0.94559468435032779</v>
      </c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t="s">
        <v>48</v>
      </c>
      <c r="B31" t="s">
        <v>49</v>
      </c>
      <c r="C31" s="18">
        <f>'current gdp'!C31/'current gdp'!$C$110*100</f>
        <v>0.62787282879796713</v>
      </c>
      <c r="D31" s="18">
        <f>'current gdp'!D31/'current gdp'!D$110*100</f>
        <v>0.572494141303727</v>
      </c>
      <c r="E31" s="18">
        <f>'current gdp'!E31/'current gdp'!E$110*100</f>
        <v>0.57249465014647494</v>
      </c>
      <c r="F31" s="18">
        <f>'current gdp'!F31/'current gdp'!F$110*100</f>
        <v>0.53838439874518873</v>
      </c>
      <c r="G31" s="18">
        <f>'current gdp'!G31/'current gdp'!G$110*100</f>
        <v>0.53488137243330081</v>
      </c>
      <c r="H31" s="18">
        <f>'current gdp'!H31/'current gdp'!H$110*100</f>
        <v>0.54363107306313063</v>
      </c>
      <c r="I31" s="18">
        <f>'current gdp'!I31/'current gdp'!I$110*100</f>
        <v>0.27758341256073715</v>
      </c>
      <c r="J31" s="18">
        <f>'current gdp'!J31/'current gdp'!J$110*100</f>
        <v>0.21749135439683764</v>
      </c>
      <c r="K31" s="18">
        <f>'current gdp'!K31/'current gdp'!K$110*100</f>
        <v>0.22373070939530623</v>
      </c>
      <c r="L31" s="18">
        <f>'current gdp'!L31/'current gdp'!L$110*100</f>
        <v>0.23712879560416475</v>
      </c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t="s">
        <v>50</v>
      </c>
      <c r="B32" t="s">
        <v>51</v>
      </c>
      <c r="C32" s="18">
        <f>'current gdp'!C32/'current gdp'!$C$110*100</f>
        <v>1.0548932096810315</v>
      </c>
      <c r="D32" s="18">
        <f>'current gdp'!D32/'current gdp'!D$110*100</f>
        <v>1.0158514062058912</v>
      </c>
      <c r="E32" s="18">
        <f>'current gdp'!E32/'current gdp'!E$110*100</f>
        <v>0.97392648134994664</v>
      </c>
      <c r="F32" s="18">
        <f>'current gdp'!F32/'current gdp'!F$110*100</f>
        <v>0.96756552146222763</v>
      </c>
      <c r="G32" s="18">
        <f>'current gdp'!G32/'current gdp'!G$110*100</f>
        <v>0.97015891689086808</v>
      </c>
      <c r="H32" s="18">
        <f>'current gdp'!H32/'current gdp'!H$110*100</f>
        <v>0.93811388612521207</v>
      </c>
      <c r="I32" s="18">
        <f>'current gdp'!I32/'current gdp'!I$110*100</f>
        <v>0.81234831834867494</v>
      </c>
      <c r="J32" s="18">
        <f>'current gdp'!J32/'current gdp'!J$110*100</f>
        <v>0.86217617506129285</v>
      </c>
      <c r="K32" s="18">
        <f>'current gdp'!K32/'current gdp'!K$110*100</f>
        <v>0.96031857897783901</v>
      </c>
      <c r="L32" s="18">
        <f>'current gdp'!L32/'current gdp'!L$110*100</f>
        <v>1.0178271398003056</v>
      </c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t="s">
        <v>52</v>
      </c>
      <c r="B33" t="s">
        <v>53</v>
      </c>
      <c r="C33" s="18">
        <f>'current gdp'!C33/'current gdp'!$C$110*100</f>
        <v>0.85315063374774069</v>
      </c>
      <c r="D33" s="18">
        <f>'current gdp'!D33/'current gdp'!D$110*100</f>
        <v>0.89686411675613775</v>
      </c>
      <c r="E33" s="18">
        <f>'current gdp'!E33/'current gdp'!E$110*100</f>
        <v>0.82673326798447266</v>
      </c>
      <c r="F33" s="18">
        <f>'current gdp'!F33/'current gdp'!F$110*100</f>
        <v>0.77483243036626448</v>
      </c>
      <c r="G33" s="18">
        <f>'current gdp'!G33/'current gdp'!G$110*100</f>
        <v>0.75675857698060933</v>
      </c>
      <c r="H33" s="18">
        <f>'current gdp'!H33/'current gdp'!H$110*100</f>
        <v>0.82460089923400615</v>
      </c>
      <c r="I33" s="18">
        <f>'current gdp'!I33/'current gdp'!I$110*100</f>
        <v>0.85626470899027773</v>
      </c>
      <c r="J33" s="18">
        <f>'current gdp'!J33/'current gdp'!J$110*100</f>
        <v>1.0465379296747612</v>
      </c>
      <c r="K33" s="18">
        <f>'current gdp'!K33/'current gdp'!K$110*100</f>
        <v>1.0363007267748598</v>
      </c>
      <c r="L33" s="18">
        <f>'current gdp'!L33/'current gdp'!L$110*100</f>
        <v>1.0983594692387748</v>
      </c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t="s">
        <v>54</v>
      </c>
      <c r="B34" t="s">
        <v>55</v>
      </c>
      <c r="C34" s="18">
        <f>'current gdp'!C34/'current gdp'!$C$110*100</f>
        <v>1.6233709311693066E-2</v>
      </c>
      <c r="D34" s="18">
        <f>'current gdp'!D34/'current gdp'!D$110*100</f>
        <v>1.6903276655884612E-2</v>
      </c>
      <c r="E34" s="18">
        <f>'current gdp'!E34/'current gdp'!E$110*100</f>
        <v>2.0558712655603214E-2</v>
      </c>
      <c r="F34" s="18">
        <f>'current gdp'!F34/'current gdp'!F$110*100</f>
        <v>1.9275521074535118E-2</v>
      </c>
      <c r="G34" s="18">
        <f>'current gdp'!G34/'current gdp'!G$110*100</f>
        <v>2.0074504004871405E-2</v>
      </c>
      <c r="H34" s="18">
        <f>'current gdp'!H34/'current gdp'!H$110*100</f>
        <v>2.0740555866579354E-2</v>
      </c>
      <c r="I34" s="18">
        <f>'current gdp'!I34/'current gdp'!I$110*100</f>
        <v>2.0066214407874178E-2</v>
      </c>
      <c r="J34" s="18">
        <f>'current gdp'!J34/'current gdp'!J$110*100</f>
        <v>2.8420469563365323E-2</v>
      </c>
      <c r="K34" s="18">
        <f>'current gdp'!K34/'current gdp'!K$110*100</f>
        <v>2.9220042500969119E-2</v>
      </c>
      <c r="L34" s="18">
        <f>'current gdp'!L34/'current gdp'!L$110*100</f>
        <v>3.0969881177620215E-2</v>
      </c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t="s">
        <v>56</v>
      </c>
      <c r="B35" t="s">
        <v>57</v>
      </c>
      <c r="C35" s="18">
        <f>'current gdp'!C35/'current gdp'!$C$110*100</f>
        <v>0.18343241792798465</v>
      </c>
      <c r="D35" s="18">
        <f>'current gdp'!D35/'current gdp'!D$110*100</f>
        <v>0.18785474503421953</v>
      </c>
      <c r="E35" s="18">
        <f>'current gdp'!E35/'current gdp'!E$110*100</f>
        <v>0.214851507516477</v>
      </c>
      <c r="F35" s="18">
        <f>'current gdp'!F35/'current gdp'!F$110*100</f>
        <v>0.19087029724498283</v>
      </c>
      <c r="G35" s="18">
        <f>'current gdp'!G35/'current gdp'!G$110*100</f>
        <v>0.19748804602823219</v>
      </c>
      <c r="H35" s="18">
        <f>'current gdp'!H35/'current gdp'!H$110*100</f>
        <v>0.25213997744468225</v>
      </c>
      <c r="I35" s="18">
        <f>'current gdp'!I35/'current gdp'!I$110*100</f>
        <v>0.16506120308298686</v>
      </c>
      <c r="J35" s="18">
        <f>'current gdp'!J35/'current gdp'!J$110*100</f>
        <v>0.12666338544922456</v>
      </c>
      <c r="K35" s="18">
        <f>'current gdp'!K35/'current gdp'!K$110*100</f>
        <v>0.10579666486520141</v>
      </c>
      <c r="L35" s="18">
        <f>'current gdp'!L35/'current gdp'!L$110*100</f>
        <v>0.11213228522015757</v>
      </c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t="s">
        <v>58</v>
      </c>
      <c r="B36" t="s">
        <v>59</v>
      </c>
      <c r="C36" s="18">
        <f>'current gdp'!C36/'current gdp'!$C$110*100</f>
        <v>3.7286447494015024E-2</v>
      </c>
      <c r="D36" s="18">
        <f>'current gdp'!D36/'current gdp'!D$110*100</f>
        <v>4.2540010135734059E-2</v>
      </c>
      <c r="E36" s="18">
        <f>'current gdp'!E36/'current gdp'!E$110*100</f>
        <v>4.0110239189115028E-2</v>
      </c>
      <c r="F36" s="18">
        <f>'current gdp'!F36/'current gdp'!F$110*100</f>
        <v>3.7959082744774851E-2</v>
      </c>
      <c r="G36" s="18">
        <f>'current gdp'!G36/'current gdp'!G$110*100</f>
        <v>4.3992198304039505E-2</v>
      </c>
      <c r="H36" s="18">
        <f>'current gdp'!H36/'current gdp'!H$110*100</f>
        <v>3.9970668599788643E-2</v>
      </c>
      <c r="I36" s="18">
        <f>'current gdp'!I36/'current gdp'!I$110*100</f>
        <v>4.087803424479261E-2</v>
      </c>
      <c r="J36" s="18">
        <f>'current gdp'!J36/'current gdp'!J$110*100</f>
        <v>4.1788496758559016E-2</v>
      </c>
      <c r="K36" s="18">
        <f>'current gdp'!K36/'current gdp'!K$110*100</f>
        <v>4.6687567237693607E-2</v>
      </c>
      <c r="L36" s="18">
        <f>'current gdp'!L36/'current gdp'!L$110*100</f>
        <v>4.9483446499969011E-2</v>
      </c>
      <c r="M36" s="2"/>
      <c r="N36" s="2"/>
      <c r="O36" s="2"/>
      <c r="P36" s="2"/>
      <c r="Q36" s="2"/>
      <c r="R36" s="2"/>
      <c r="S36" s="2"/>
      <c r="T36" s="2"/>
    </row>
    <row r="37" spans="1:20" ht="29.25" customHeight="1" x14ac:dyDescent="0.3">
      <c r="A37" t="s">
        <v>60</v>
      </c>
      <c r="B37" s="4" t="s">
        <v>61</v>
      </c>
      <c r="C37" s="18">
        <f>'current gdp'!C37/'current gdp'!$C$110*100</f>
        <v>8.190633551797593E-3</v>
      </c>
      <c r="D37" s="18">
        <f>'current gdp'!D37/'current gdp'!D$110*100</f>
        <v>9.0658065562883305E-3</v>
      </c>
      <c r="E37" s="18">
        <f>'current gdp'!E37/'current gdp'!E$110*100</f>
        <v>9.7818453172248965E-3</v>
      </c>
      <c r="F37" s="18">
        <f>'current gdp'!F37/'current gdp'!F$110*100</f>
        <v>1.132078758522426E-2</v>
      </c>
      <c r="G37" s="18">
        <f>'current gdp'!G37/'current gdp'!G$110*100</f>
        <v>1.336838414733873E-2</v>
      </c>
      <c r="H37" s="18">
        <f>'current gdp'!H37/'current gdp'!H$110*100</f>
        <v>1.1367704346943544E-2</v>
      </c>
      <c r="I37" s="18">
        <f>'current gdp'!I37/'current gdp'!I$110*100</f>
        <v>7.8463745800611672E-3</v>
      </c>
      <c r="J37" s="18">
        <f>'current gdp'!J37/'current gdp'!J$110*100</f>
        <v>8.3967810706808092E-3</v>
      </c>
      <c r="K37" s="18">
        <f>'current gdp'!K37/'current gdp'!K$110*100</f>
        <v>1.3296726860417168E-2</v>
      </c>
      <c r="L37" s="18">
        <f>'current gdp'!L37/'current gdp'!L$110*100</f>
        <v>1.4092999724580585E-2</v>
      </c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t="s">
        <v>62</v>
      </c>
      <c r="B38" t="s">
        <v>63</v>
      </c>
      <c r="C38" s="18">
        <f>'current gdp'!C38/'current gdp'!$C$110*100</f>
        <v>0.19174429360749964</v>
      </c>
      <c r="D38" s="18">
        <f>'current gdp'!D38/'current gdp'!D$110*100</f>
        <v>0.20721625299917756</v>
      </c>
      <c r="E38" s="18">
        <f>'current gdp'!E38/'current gdp'!E$110*100</f>
        <v>0.21646767960012553</v>
      </c>
      <c r="F38" s="18">
        <f>'current gdp'!F38/'current gdp'!F$110*100</f>
        <v>0.21851519755199134</v>
      </c>
      <c r="G38" s="18">
        <f>'current gdp'!G38/'current gdp'!G$110*100</f>
        <v>0.20916498195904723</v>
      </c>
      <c r="H38" s="18">
        <f>'current gdp'!H38/'current gdp'!H$110*100</f>
        <v>0.23322017099613912</v>
      </c>
      <c r="I38" s="18">
        <f>'current gdp'!I38/'current gdp'!I$110*100</f>
        <v>0.32448791716547409</v>
      </c>
      <c r="J38" s="18">
        <f>'current gdp'!J38/'current gdp'!J$110*100</f>
        <v>0.26766717392912687</v>
      </c>
      <c r="K38" s="18">
        <f>'current gdp'!K38/'current gdp'!K$110*100</f>
        <v>0.45427285500319237</v>
      </c>
      <c r="L38" s="18">
        <f>'current gdp'!L38/'current gdp'!L$110*100</f>
        <v>0.48147692944664805</v>
      </c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t="s">
        <v>64</v>
      </c>
      <c r="B39" t="s">
        <v>65</v>
      </c>
      <c r="C39" s="18">
        <f>'current gdp'!C39/'current gdp'!$C$110*100</f>
        <v>1.1458079990687087</v>
      </c>
      <c r="D39" s="18">
        <f>'current gdp'!D39/'current gdp'!D$110*100</f>
        <v>1.1394698788693047</v>
      </c>
      <c r="E39" s="18">
        <f>'current gdp'!E39/'current gdp'!E$110*100</f>
        <v>1.163944947922541</v>
      </c>
      <c r="F39" s="18">
        <f>'current gdp'!F39/'current gdp'!F$110*100</f>
        <v>1.1244459805474261</v>
      </c>
      <c r="G39" s="18">
        <f>'current gdp'!G39/'current gdp'!G$110*100</f>
        <v>0.96996921255998758</v>
      </c>
      <c r="H39" s="18">
        <f>'current gdp'!H39/'current gdp'!H$110*100</f>
        <v>0.9649819767251353</v>
      </c>
      <c r="I39" s="18">
        <f>'current gdp'!I39/'current gdp'!I$110*100</f>
        <v>0.87332243098440099</v>
      </c>
      <c r="J39" s="18">
        <f>'current gdp'!J39/'current gdp'!J$110*100</f>
        <v>0.86666025484206011</v>
      </c>
      <c r="K39" s="18">
        <f>'current gdp'!K39/'current gdp'!K$110*100</f>
        <v>0.75847556356204238</v>
      </c>
      <c r="L39" s="18">
        <f>'current gdp'!L39/'current gdp'!L$110*100</f>
        <v>0.80389678005656273</v>
      </c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t="s">
        <v>66</v>
      </c>
      <c r="B40" t="s">
        <v>67</v>
      </c>
      <c r="C40" s="18">
        <f>'current gdp'!C40/'current gdp'!$C$110*100</f>
        <v>0.31968771338487018</v>
      </c>
      <c r="D40" s="18">
        <f>'current gdp'!D40/'current gdp'!D$110*100</f>
        <v>0.34949341733610922</v>
      </c>
      <c r="E40" s="18">
        <f>'current gdp'!E40/'current gdp'!E$110*100</f>
        <v>0.37974406489116547</v>
      </c>
      <c r="F40" s="18">
        <f>'current gdp'!F40/'current gdp'!F$110*100</f>
        <v>0.34461271452032671</v>
      </c>
      <c r="G40" s="18">
        <f>'current gdp'!G40/'current gdp'!G$110*100</f>
        <v>0.33959896968584047</v>
      </c>
      <c r="H40" s="18">
        <f>'current gdp'!H40/'current gdp'!H$110*100</f>
        <v>0.36116599363046703</v>
      </c>
      <c r="I40" s="18">
        <f>'current gdp'!I40/'current gdp'!I$110*100</f>
        <v>0.39508343602819374</v>
      </c>
      <c r="J40" s="18">
        <f>'current gdp'!J40/'current gdp'!J$110*100</f>
        <v>0.42831346454028613</v>
      </c>
      <c r="K40" s="18">
        <f>'current gdp'!K40/'current gdp'!K$110*100</f>
        <v>0.4331492698529788</v>
      </c>
      <c r="L40" s="18">
        <f>'current gdp'!L40/'current gdp'!L$110*100</f>
        <v>0.45908836097944761</v>
      </c>
      <c r="M40" s="2"/>
      <c r="N40" s="2"/>
      <c r="O40" s="2"/>
      <c r="P40" s="2"/>
      <c r="Q40" s="2"/>
      <c r="R40" s="2"/>
      <c r="S40" s="2"/>
      <c r="T40" s="2"/>
    </row>
    <row r="41" spans="1:20" x14ac:dyDescent="0.3">
      <c r="B41" s="3" t="s">
        <v>68</v>
      </c>
      <c r="C41" s="19">
        <f>'current gdp'!C41/'current gdp'!$C$110*100</f>
        <v>1.1332044880691636</v>
      </c>
      <c r="D41" s="19">
        <f>'current gdp'!D41/'current gdp'!D$110*100</f>
        <v>0.96557923702459636</v>
      </c>
      <c r="E41" s="19">
        <f>'current gdp'!E41/'current gdp'!E$110*100</f>
        <v>1.7898519003758824</v>
      </c>
      <c r="F41" s="19">
        <f>'current gdp'!F41/'current gdp'!F$110*100</f>
        <v>1.7347713782402412</v>
      </c>
      <c r="G41" s="19">
        <f>'current gdp'!G41/'current gdp'!G$110*100</f>
        <v>1.8147201199607861</v>
      </c>
      <c r="H41" s="19">
        <f>'current gdp'!H41/'current gdp'!H$110*100</f>
        <v>1.4709501319593603</v>
      </c>
      <c r="I41" s="19">
        <f>'current gdp'!I41/'current gdp'!I$110*100</f>
        <v>1.312049834246275</v>
      </c>
      <c r="J41" s="19">
        <f>'current gdp'!J41/'current gdp'!J$110*100</f>
        <v>1.3061477996313686</v>
      </c>
      <c r="K41" s="19">
        <f>'current gdp'!K41/'current gdp'!K$110*100</f>
        <v>1.2658992995263068</v>
      </c>
      <c r="L41" s="19">
        <f>'current gdp'!L41/'current gdp'!L$110*100</f>
        <v>0.93007993070243522</v>
      </c>
    </row>
    <row r="42" spans="1:20" x14ac:dyDescent="0.3">
      <c r="A42" t="s">
        <v>69</v>
      </c>
      <c r="B42" t="s">
        <v>68</v>
      </c>
      <c r="C42" s="18">
        <f>'current gdp'!C42/'current gdp'!$C$110*100</f>
        <v>1.1332044880691636</v>
      </c>
      <c r="D42" s="18">
        <f>'current gdp'!D42/'current gdp'!D$110*100</f>
        <v>0.96557923702459636</v>
      </c>
      <c r="E42" s="18">
        <f>'current gdp'!E42/'current gdp'!E$110*100</f>
        <v>1.7898519003758824</v>
      </c>
      <c r="F42" s="18">
        <f>'current gdp'!F42/'current gdp'!F$110*100</f>
        <v>1.7347713782402412</v>
      </c>
      <c r="G42" s="18">
        <f>'current gdp'!G42/'current gdp'!G$110*100</f>
        <v>1.8147201199607861</v>
      </c>
      <c r="H42" s="18">
        <f>'current gdp'!H42/'current gdp'!H$110*100</f>
        <v>1.4709501319593603</v>
      </c>
      <c r="I42" s="18">
        <f>'current gdp'!I42/'current gdp'!I$110*100</f>
        <v>1.312049834246275</v>
      </c>
      <c r="J42" s="18">
        <f>'current gdp'!J42/'current gdp'!J$110*100</f>
        <v>1.3061477996313686</v>
      </c>
      <c r="K42" s="18">
        <f>'current gdp'!K42/'current gdp'!K$110*100</f>
        <v>1.2083189039870599</v>
      </c>
      <c r="L42" s="18">
        <f>'current gdp'!L42/'current gdp'!L$110*100</f>
        <v>0.93007993070243522</v>
      </c>
    </row>
    <row r="43" spans="1:20" x14ac:dyDescent="0.3">
      <c r="B43" s="3" t="s">
        <v>70</v>
      </c>
      <c r="C43" s="19">
        <f>'current gdp'!C43/'current gdp'!$C$110*100</f>
        <v>0.5938599872392557</v>
      </c>
      <c r="D43" s="19">
        <f>'current gdp'!D43/'current gdp'!D$110*100</f>
        <v>0.50601535681785892</v>
      </c>
      <c r="E43" s="19">
        <f>'current gdp'!E43/'current gdp'!E$110*100</f>
        <v>0.93797848306130682</v>
      </c>
      <c r="F43" s="19">
        <f>'current gdp'!F43/'current gdp'!F$110*100</f>
        <v>0.90911333249317128</v>
      </c>
      <c r="G43" s="19">
        <f>'current gdp'!G43/'current gdp'!G$110*100</f>
        <v>0.95101076516117511</v>
      </c>
      <c r="H43" s="19">
        <f>'current gdp'!H43/'current gdp'!H$110*100</f>
        <v>0.77085683633618995</v>
      </c>
      <c r="I43" s="19">
        <f>'current gdp'!I43/'current gdp'!I$110*100</f>
        <v>0.68758454985505191</v>
      </c>
      <c r="J43" s="19">
        <f>'current gdp'!J43/'current gdp'!J$110*100</f>
        <v>0.68980453783680706</v>
      </c>
      <c r="K43" s="19">
        <f>'current gdp'!K43/'current gdp'!K$110*100</f>
        <v>0.91167433092429218</v>
      </c>
      <c r="L43" s="19">
        <f>'current gdp'!L43/'current gdp'!L$110*100</f>
        <v>0.93080962380299237</v>
      </c>
    </row>
    <row r="44" spans="1:20" x14ac:dyDescent="0.3">
      <c r="A44" t="s">
        <v>71</v>
      </c>
      <c r="B44" t="s">
        <v>72</v>
      </c>
      <c r="C44" s="18">
        <f>'current gdp'!C44/'current gdp'!$C$110*100</f>
        <v>0.18144699383935528</v>
      </c>
      <c r="D44" s="18">
        <f>'current gdp'!D44/'current gdp'!D$110*100</f>
        <v>0.16065157347276163</v>
      </c>
      <c r="E44" s="18">
        <f>'current gdp'!E44/'current gdp'!E$110*100</f>
        <v>0.26622987633994016</v>
      </c>
      <c r="F44" s="18">
        <f>'current gdp'!F44/'current gdp'!F$110*100</f>
        <v>0.38775509966871491</v>
      </c>
      <c r="G44" s="18">
        <f>'current gdp'!G44/'current gdp'!G$110*100</f>
        <v>0.41632854404012476</v>
      </c>
      <c r="H44" s="18">
        <f>'current gdp'!H44/'current gdp'!H$110*100</f>
        <v>0.3585960817695118</v>
      </c>
      <c r="I44" s="18">
        <f>'current gdp'!I44/'current gdp'!I$110*100</f>
        <v>0.32885686202193148</v>
      </c>
      <c r="J44" s="18">
        <f>'current gdp'!J44/'current gdp'!J$110*100</f>
        <v>0.3405747312819225</v>
      </c>
      <c r="K44" s="18">
        <f>'current gdp'!K44/'current gdp'!K$110*100</f>
        <v>0.47709231033795113</v>
      </c>
      <c r="L44" s="18">
        <f>'current gdp'!L44/'current gdp'!L$110*100</f>
        <v>0.48710608475149281</v>
      </c>
    </row>
    <row r="45" spans="1:20" x14ac:dyDescent="0.3">
      <c r="A45" t="s">
        <v>73</v>
      </c>
      <c r="B45" t="s">
        <v>74</v>
      </c>
      <c r="C45" s="18">
        <f>'current gdp'!C45/'current gdp'!$C$110*100</f>
        <v>7.0541279081771339E-4</v>
      </c>
      <c r="D45" s="18">
        <f>'current gdp'!D45/'current gdp'!D$110*100</f>
        <v>1.0276105188667549E-3</v>
      </c>
      <c r="E45" s="18">
        <f>'current gdp'!E45/'current gdp'!E$110*100</f>
        <v>1.6025616310139479E-3</v>
      </c>
      <c r="F45" s="18">
        <f>'current gdp'!F45/'current gdp'!F$110*100</f>
        <v>1.0931212581618687E-3</v>
      </c>
      <c r="G45" s="18">
        <f>'current gdp'!G45/'current gdp'!G$110*100</f>
        <v>7.0537042693851252E-4</v>
      </c>
      <c r="H45" s="18">
        <f>'current gdp'!H45/'current gdp'!H$110*100</f>
        <v>4.4618692721579904E-4</v>
      </c>
      <c r="I45" s="18">
        <f>'current gdp'!I45/'current gdp'!I$110*100</f>
        <v>1.7991769061949197E-4</v>
      </c>
      <c r="J45" s="18">
        <f>'current gdp'!J45/'current gdp'!J$110*100</f>
        <v>6.3422682778361021E-5</v>
      </c>
      <c r="K45" s="18">
        <f>'current gdp'!K45/'current gdp'!K$110*100</f>
        <v>1.4064367005433561E-4</v>
      </c>
      <c r="L45" s="18">
        <f>'current gdp'!L45/'current gdp'!L$110*100</f>
        <v>1.4359566478176913E-4</v>
      </c>
    </row>
    <row r="46" spans="1:20" ht="28.8" x14ac:dyDescent="0.3">
      <c r="A46" t="s">
        <v>75</v>
      </c>
      <c r="B46" s="4" t="s">
        <v>76</v>
      </c>
      <c r="C46" s="18">
        <f>'current gdp'!C46/'current gdp'!$C$110*100</f>
        <v>0.41170758060908275</v>
      </c>
      <c r="D46" s="18">
        <f>'current gdp'!D46/'current gdp'!D$110*100</f>
        <v>0.34433617282623052</v>
      </c>
      <c r="E46" s="18">
        <f>'current gdp'!E46/'current gdp'!E$110*100</f>
        <v>0.67014604509035258</v>
      </c>
      <c r="F46" s="18">
        <f>'current gdp'!F46/'current gdp'!F$110*100</f>
        <v>0.52026511156629451</v>
      </c>
      <c r="G46" s="18">
        <f>'current gdp'!G46/'current gdp'!G$110*100</f>
        <v>0.53397685069411172</v>
      </c>
      <c r="H46" s="18">
        <f>'current gdp'!H46/'current gdp'!H$110*100</f>
        <v>0.41181456763946245</v>
      </c>
      <c r="I46" s="18">
        <f>'current gdp'!I46/'current gdp'!I$110*100</f>
        <v>0.35854777014250094</v>
      </c>
      <c r="J46" s="18">
        <f>'current gdp'!J46/'current gdp'!J$110*100</f>
        <v>0.34916638387210613</v>
      </c>
      <c r="K46" s="18">
        <f>'current gdp'!K46/'current gdp'!K$110*100</f>
        <v>0.43444137691628665</v>
      </c>
      <c r="L46" s="18">
        <f>'current gdp'!L46/'current gdp'!L$110*100</f>
        <v>0.44355994338671778</v>
      </c>
    </row>
    <row r="47" spans="1:20" x14ac:dyDescent="0.3">
      <c r="B47" s="3" t="s">
        <v>77</v>
      </c>
      <c r="C47" s="19">
        <f>'current gdp'!C47/'current gdp'!$C$110*100</f>
        <v>8.7968503539315979</v>
      </c>
      <c r="D47" s="19">
        <f>'current gdp'!D47/'current gdp'!D$110*100</f>
        <v>8.2615042832082146</v>
      </c>
      <c r="E47" s="19">
        <f>'current gdp'!E47/'current gdp'!E$110*100</f>
        <v>8.9329810536079446</v>
      </c>
      <c r="F47" s="19">
        <f>'current gdp'!F47/'current gdp'!F$110*100</f>
        <v>7.3060311544676289</v>
      </c>
      <c r="G47" s="19">
        <f>'current gdp'!G47/'current gdp'!G$110*100</f>
        <v>7.777196358626604</v>
      </c>
      <c r="H47" s="19">
        <f>'current gdp'!H47/'current gdp'!H$110*100</f>
        <v>6.7087849313757522</v>
      </c>
      <c r="I47" s="19">
        <f>'current gdp'!I47/'current gdp'!I$110*100</f>
        <v>6.1603397991020765</v>
      </c>
      <c r="J47" s="19">
        <f>'current gdp'!J47/'current gdp'!J$110*100</f>
        <v>6.8208005406615495</v>
      </c>
      <c r="K47" s="19">
        <f>'current gdp'!K47/'current gdp'!K$110*100</f>
        <v>6.9387253814228762</v>
      </c>
      <c r="L47" s="19">
        <f>'current gdp'!L47/'current gdp'!L$110*100</f>
        <v>6.2306605347073001</v>
      </c>
    </row>
    <row r="48" spans="1:20" x14ac:dyDescent="0.3">
      <c r="A48" t="s">
        <v>78</v>
      </c>
      <c r="B48" t="s">
        <v>79</v>
      </c>
      <c r="C48" s="18">
        <f>'current gdp'!C48/'current gdp'!$C$110*100</f>
        <v>8.095931493559549</v>
      </c>
      <c r="D48" s="18">
        <f>'current gdp'!D48/'current gdp'!D$110*100</f>
        <v>7.7210859648026693</v>
      </c>
      <c r="E48" s="18">
        <f>'current gdp'!E48/'current gdp'!E$110*100</f>
        <v>8.3579695340470082</v>
      </c>
      <c r="F48" s="18">
        <f>'current gdp'!F48/'current gdp'!F$110*100</f>
        <v>6.5683642673540081</v>
      </c>
      <c r="G48" s="18">
        <f>'current gdp'!G48/'current gdp'!G$110*100</f>
        <v>7.5433135704567222</v>
      </c>
      <c r="H48" s="18">
        <f>'current gdp'!H48/'current gdp'!H$110*100</f>
        <v>6.492493705188199</v>
      </c>
      <c r="I48" s="18">
        <f>'current gdp'!I48/'current gdp'!I$110*100</f>
        <v>5.9617304439790253</v>
      </c>
      <c r="J48" s="18">
        <f>'current gdp'!J48/'current gdp'!J$110*100</f>
        <v>6.6008979312306222</v>
      </c>
      <c r="K48" s="18">
        <f>'current gdp'!K48/'current gdp'!K$110*100</f>
        <v>6.7195845577521469</v>
      </c>
      <c r="L48" s="18">
        <f>'current gdp'!L48/'current gdp'!L$110*100</f>
        <v>6.0338820189810471</v>
      </c>
      <c r="M48" s="2"/>
    </row>
    <row r="49" spans="1:12" x14ac:dyDescent="0.3">
      <c r="A49" t="s">
        <v>80</v>
      </c>
      <c r="B49" t="s">
        <v>81</v>
      </c>
      <c r="C49" s="18">
        <f>'current gdp'!C49/'current gdp'!$C$110*100</f>
        <v>0.70091886037204654</v>
      </c>
      <c r="D49" s="18">
        <f>'current gdp'!D49/'current gdp'!D$110*100</f>
        <v>0.540418318405544</v>
      </c>
      <c r="E49" s="18">
        <f>'current gdp'!E49/'current gdp'!E$110*100</f>
        <v>0.57501151956093688</v>
      </c>
      <c r="F49" s="18">
        <f>'current gdp'!F49/'current gdp'!F$110*100</f>
        <v>0.73766688711362116</v>
      </c>
      <c r="G49" s="18">
        <f>'current gdp'!G49/'current gdp'!G$110*100</f>
        <v>0.23388278816988237</v>
      </c>
      <c r="H49" s="18">
        <f>'current gdp'!H49/'current gdp'!H$110*100</f>
        <v>0.21629122618755425</v>
      </c>
      <c r="I49" s="18">
        <f>'current gdp'!I49/'current gdp'!I$110*100</f>
        <v>0.19860935512305092</v>
      </c>
      <c r="J49" s="18">
        <f>'current gdp'!J49/'current gdp'!J$110*100</f>
        <v>0.21990260943092832</v>
      </c>
      <c r="K49" s="18">
        <f>'current gdp'!K49/'current gdp'!K$110*100</f>
        <v>0.21914082367073076</v>
      </c>
      <c r="L49" s="18">
        <f>'current gdp'!L49/'current gdp'!L$110*100</f>
        <v>0.19677851572625316</v>
      </c>
    </row>
    <row r="50" spans="1:12" ht="15.6" x14ac:dyDescent="0.3">
      <c r="A50" s="15"/>
      <c r="B50" s="14" t="s">
        <v>82</v>
      </c>
      <c r="C50" s="26">
        <f>'current gdp'!C50/'current gdp'!$C$110*100</f>
        <v>42.703117225893799</v>
      </c>
      <c r="D50" s="26">
        <f>'current gdp'!D50/'current gdp'!D$110*100</f>
        <v>41.161133276092883</v>
      </c>
      <c r="E50" s="26">
        <f>'current gdp'!E50/'current gdp'!E$110*100</f>
        <v>44.22228909385074</v>
      </c>
      <c r="F50" s="26">
        <f>'current gdp'!F50/'current gdp'!F$110*100</f>
        <v>47.500569441128732</v>
      </c>
      <c r="G50" s="26">
        <f>'current gdp'!G50/'current gdp'!G$110*100</f>
        <v>46.75737956008961</v>
      </c>
      <c r="H50" s="26">
        <f>'current gdp'!H50/'current gdp'!H$110*100</f>
        <v>46.969708838029696</v>
      </c>
      <c r="I50" s="26">
        <f>'current gdp'!I50/'current gdp'!I$110*100</f>
        <v>48.242031279323307</v>
      </c>
      <c r="J50" s="26">
        <f>'current gdp'!J50/'current gdp'!J$110*100</f>
        <v>48.114086734524584</v>
      </c>
      <c r="K50" s="26">
        <f>'current gdp'!K50/'current gdp'!K$110*100</f>
        <v>48.532407325090702</v>
      </c>
      <c r="L50" s="26">
        <f>'current gdp'!L50/'current gdp'!L$110*100</f>
        <v>44.906903910160587</v>
      </c>
    </row>
    <row r="51" spans="1:12" x14ac:dyDescent="0.3">
      <c r="B51" s="3" t="s">
        <v>83</v>
      </c>
      <c r="C51" s="19">
        <f>'current gdp'!C51/'current gdp'!$C$110*100</f>
        <v>11.728823684995003</v>
      </c>
      <c r="D51" s="19">
        <f>'current gdp'!D51/'current gdp'!D$110*100</f>
        <v>11.676661129216392</v>
      </c>
      <c r="E51" s="19">
        <f>'current gdp'!E51/'current gdp'!E$110*100</f>
        <v>12.872832412717267</v>
      </c>
      <c r="F51" s="19">
        <f>'current gdp'!F51/'current gdp'!F$110*100</f>
        <v>14.532701744155291</v>
      </c>
      <c r="G51" s="19">
        <f>'current gdp'!G51/'current gdp'!G$110*100</f>
        <v>14.450210318083803</v>
      </c>
      <c r="H51" s="19">
        <f>'current gdp'!H51/'current gdp'!H$110*100</f>
        <v>15.581474255382229</v>
      </c>
      <c r="I51" s="19">
        <f>'current gdp'!I51/'current gdp'!I$110*100</f>
        <v>16.115552685925334</v>
      </c>
      <c r="J51" s="19">
        <f>'current gdp'!J51/'current gdp'!J$110*100</f>
        <v>16.897608004340835</v>
      </c>
      <c r="K51" s="19">
        <f>'current gdp'!K51/'current gdp'!K$110*100</f>
        <v>17.078502227977157</v>
      </c>
      <c r="L51" s="19">
        <f>'current gdp'!L51/'current gdp'!L$110*100</f>
        <v>17.472564155305054</v>
      </c>
    </row>
    <row r="52" spans="1:12" x14ac:dyDescent="0.3">
      <c r="A52" t="s">
        <v>84</v>
      </c>
      <c r="B52" t="s">
        <v>85</v>
      </c>
      <c r="C52" s="18">
        <f>'current gdp'!C52/'current gdp'!$C$110*100</f>
        <v>3.4025688969057257</v>
      </c>
      <c r="D52" s="18">
        <f>'current gdp'!D52/'current gdp'!D$110*100</f>
        <v>3.2578834719363576</v>
      </c>
      <c r="E52" s="18">
        <f>'current gdp'!E52/'current gdp'!E$110*100</f>
        <v>3.647473730614923</v>
      </c>
      <c r="F52" s="18">
        <f>'current gdp'!F52/'current gdp'!F$110*100</f>
        <v>3.7363916094527161</v>
      </c>
      <c r="G52" s="18">
        <f>'current gdp'!G52/'current gdp'!G$110*100</f>
        <v>3.8197034002132506</v>
      </c>
      <c r="H52" s="18">
        <f>'current gdp'!H52/'current gdp'!H$110*100</f>
        <v>1.3504584853347361</v>
      </c>
      <c r="I52" s="18">
        <f>'current gdp'!I52/'current gdp'!I$110*100</f>
        <v>2.3975587067617012</v>
      </c>
      <c r="J52" s="18">
        <f>'current gdp'!J52/'current gdp'!J$110*100</f>
        <v>2.3148064751965842</v>
      </c>
      <c r="K52" s="18">
        <f>'current gdp'!K52/'current gdp'!K$110*100</f>
        <v>2.3395872086643896</v>
      </c>
      <c r="L52" s="18">
        <f>'current gdp'!L52/'current gdp'!L$110*100</f>
        <v>2.3935698256580333</v>
      </c>
    </row>
    <row r="53" spans="1:12" x14ac:dyDescent="0.3">
      <c r="A53" t="s">
        <v>86</v>
      </c>
      <c r="B53" t="s">
        <v>87</v>
      </c>
      <c r="C53" s="18">
        <f>'current gdp'!C53/'current gdp'!$C$110*100</f>
        <v>2.8533271756038268</v>
      </c>
      <c r="D53" s="18">
        <f>'current gdp'!D53/'current gdp'!D$110*100</f>
        <v>2.724935400719275</v>
      </c>
      <c r="E53" s="18">
        <f>'current gdp'!E53/'current gdp'!E$110*100</f>
        <v>2.894292755099046</v>
      </c>
      <c r="F53" s="18">
        <f>'current gdp'!F53/'current gdp'!F$110*100</f>
        <v>2.458505171412829</v>
      </c>
      <c r="G53" s="18">
        <f>'current gdp'!G53/'current gdp'!G$110*100</f>
        <v>1.374292682496336</v>
      </c>
      <c r="H53" s="18">
        <f>'current gdp'!H53/'current gdp'!H$110*100</f>
        <v>4.3829607018961161</v>
      </c>
      <c r="I53" s="18">
        <f>'current gdp'!I53/'current gdp'!I$110*100</f>
        <v>6.0851746893433898</v>
      </c>
      <c r="J53" s="18">
        <f>'current gdp'!J53/'current gdp'!J$110*100</f>
        <v>5.2848577621443162</v>
      </c>
      <c r="K53" s="18">
        <f>'current gdp'!K53/'current gdp'!K$110*100</f>
        <v>5.3414338314711642</v>
      </c>
      <c r="L53" s="18">
        <f>'current gdp'!L53/'current gdp'!L$110*100</f>
        <v>5.4646797509450575</v>
      </c>
    </row>
    <row r="54" spans="1:12" x14ac:dyDescent="0.3">
      <c r="A54" t="s">
        <v>88</v>
      </c>
      <c r="B54" t="s">
        <v>89</v>
      </c>
      <c r="C54" s="18">
        <f>'current gdp'!C54/'current gdp'!$C$110*100</f>
        <v>5.4729276124854511</v>
      </c>
      <c r="D54" s="18">
        <f>'current gdp'!D54/'current gdp'!D$110*100</f>
        <v>5.6938422565607585</v>
      </c>
      <c r="E54" s="18">
        <f>'current gdp'!E54/'current gdp'!E$110*100</f>
        <v>6.331065927003297</v>
      </c>
      <c r="F54" s="18">
        <f>'current gdp'!F54/'current gdp'!F$110*100</f>
        <v>8.3378049632897433</v>
      </c>
      <c r="G54" s="18">
        <f>'current gdp'!G54/'current gdp'!G$110*100</f>
        <v>9.2562142353742125</v>
      </c>
      <c r="H54" s="18">
        <f>'current gdp'!H54/'current gdp'!H$110*100</f>
        <v>9.8480550681513783</v>
      </c>
      <c r="I54" s="18">
        <f>'current gdp'!I54/'current gdp'!I$110*100</f>
        <v>7.6328192898202429</v>
      </c>
      <c r="J54" s="18">
        <f>'current gdp'!J54/'current gdp'!J$110*100</f>
        <v>9.2979437669999321</v>
      </c>
      <c r="K54" s="18">
        <f>'current gdp'!K54/'current gdp'!K$110*100</f>
        <v>9.3974811878416027</v>
      </c>
      <c r="L54" s="18">
        <f>'current gdp'!L54/'current gdp'!L$110*100</f>
        <v>9.6143145787019648</v>
      </c>
    </row>
    <row r="55" spans="1:12" x14ac:dyDescent="0.3">
      <c r="B55" s="3" t="s">
        <v>90</v>
      </c>
      <c r="C55" s="19">
        <f>'current gdp'!C55/'current gdp'!$C$110*100</f>
        <v>5.9627165401001418</v>
      </c>
      <c r="D55" s="19">
        <f>'current gdp'!D55/'current gdp'!D$110*100</f>
        <v>5.4085512245360459</v>
      </c>
      <c r="E55" s="19">
        <f>'current gdp'!E55/'current gdp'!E$110*100</f>
        <v>5.9815184401852992</v>
      </c>
      <c r="F55" s="19">
        <f>'current gdp'!F55/'current gdp'!F$110*100</f>
        <v>6.530955687287145</v>
      </c>
      <c r="G55" s="19">
        <f>'current gdp'!G55/'current gdp'!G$110*100</f>
        <v>7.0762925871667255</v>
      </c>
      <c r="H55" s="19">
        <f>'current gdp'!H55/'current gdp'!H$110*100</f>
        <v>7.3469776627662533</v>
      </c>
      <c r="I55" s="19">
        <f>'current gdp'!I55/'current gdp'!I$110*100</f>
        <v>7.0527235157577044</v>
      </c>
      <c r="J55" s="19">
        <f>'current gdp'!J55/'current gdp'!J$110*100</f>
        <v>7.2172863442729565</v>
      </c>
      <c r="K55" s="19">
        <f>'current gdp'!K55/'current gdp'!K$110*100</f>
        <v>7.5808378660295164</v>
      </c>
      <c r="L55" s="19">
        <f>'current gdp'!L55/'current gdp'!L$110*100</f>
        <v>6.3076826458707975</v>
      </c>
    </row>
    <row r="56" spans="1:12" x14ac:dyDescent="0.3">
      <c r="A56" t="s">
        <v>91</v>
      </c>
      <c r="B56" t="s">
        <v>92</v>
      </c>
      <c r="C56" s="18">
        <f>'current gdp'!C56/'current gdp'!$C$110*100</f>
        <v>5.5160088715770401</v>
      </c>
      <c r="D56" s="18">
        <f>'current gdp'!D56/'current gdp'!D$110*100</f>
        <v>4.8691228212647468</v>
      </c>
      <c r="E56" s="18">
        <f>'current gdp'!E56/'current gdp'!E$110*100</f>
        <v>5.3868354279164823</v>
      </c>
      <c r="F56" s="18">
        <f>'current gdp'!F56/'current gdp'!F$110*100</f>
        <v>5.7698977376386518</v>
      </c>
      <c r="G56" s="18">
        <f>'current gdp'!G56/'current gdp'!G$110*100</f>
        <v>6.2162891283301978</v>
      </c>
      <c r="H56" s="18">
        <f>'current gdp'!H56/'current gdp'!H$110*100</f>
        <v>4.0686769284756581</v>
      </c>
      <c r="I56" s="18">
        <f>'current gdp'!I56/'current gdp'!I$110*100</f>
        <v>4.9805240534940962</v>
      </c>
      <c r="J56" s="18">
        <f>'current gdp'!J56/'current gdp'!J$110*100</f>
        <v>3.6220503297061759</v>
      </c>
      <c r="K56" s="18">
        <f>'current gdp'!K56/'current gdp'!K$110*100</f>
        <v>3.8045014403356601</v>
      </c>
      <c r="L56" s="18">
        <f>'current gdp'!L56/'current gdp'!L$110*100</f>
        <v>3.1655587595312111</v>
      </c>
    </row>
    <row r="57" spans="1:12" x14ac:dyDescent="0.3">
      <c r="A57" t="s">
        <v>93</v>
      </c>
      <c r="B57" t="s">
        <v>94</v>
      </c>
      <c r="C57" s="18">
        <f>'current gdp'!C57/'current gdp'!$C$110*100</f>
        <v>5.6002994078442753E-2</v>
      </c>
      <c r="D57" s="18">
        <f>'current gdp'!D57/'current gdp'!D$110*100</f>
        <v>6.3209923651664737E-2</v>
      </c>
      <c r="E57" s="18">
        <f>'current gdp'!E57/'current gdp'!E$110*100</f>
        <v>7.4178160715547337E-2</v>
      </c>
      <c r="F57" s="18">
        <f>'current gdp'!F57/'current gdp'!F$110*100</f>
        <v>9.9727197048713148E-2</v>
      </c>
      <c r="G57" s="18">
        <f>'current gdp'!G57/'current gdp'!G$110*100</f>
        <v>0.10056185988684889</v>
      </c>
      <c r="H57" s="18">
        <f>'current gdp'!H57/'current gdp'!H$110*100</f>
        <v>2.9620021393545609E-2</v>
      </c>
      <c r="I57" s="18">
        <f>'current gdp'!I57/'current gdp'!I$110*100</f>
        <v>3.4954218951144165E-3</v>
      </c>
      <c r="J57" s="18">
        <f>'current gdp'!J57/'current gdp'!J$110*100</f>
        <v>0.13170230119097356</v>
      </c>
      <c r="K57" s="18">
        <f>'current gdp'!K57/'current gdp'!K$110*100</f>
        <v>0.1383364528281486</v>
      </c>
      <c r="L57" s="18">
        <f>'current gdp'!L57/'current gdp'!L$110*100</f>
        <v>0.11510369410557707</v>
      </c>
    </row>
    <row r="58" spans="1:12" x14ac:dyDescent="0.3">
      <c r="A58" t="s">
        <v>95</v>
      </c>
      <c r="B58" t="s">
        <v>96</v>
      </c>
      <c r="C58" s="18">
        <f>'current gdp'!C58/'current gdp'!$C$110*100</f>
        <v>0.27758958642868936</v>
      </c>
      <c r="D58" s="18">
        <f>'current gdp'!D58/'current gdp'!D$110*100</f>
        <v>0.34008894047307225</v>
      </c>
      <c r="E58" s="18">
        <f>'current gdp'!E58/'current gdp'!E$110*100</f>
        <v>0.36352181261487981</v>
      </c>
      <c r="F58" s="18">
        <f>'current gdp'!F58/'current gdp'!F$110*100</f>
        <v>0.44972215887166189</v>
      </c>
      <c r="G58" s="18">
        <f>'current gdp'!G58/'current gdp'!G$110*100</f>
        <v>0.5344528252748848</v>
      </c>
      <c r="H58" s="18">
        <f>'current gdp'!H58/'current gdp'!H$110*100</f>
        <v>3.0401855190812643</v>
      </c>
      <c r="I58" s="18">
        <f>'current gdp'!I58/'current gdp'!I$110*100</f>
        <v>1.9149462743891419</v>
      </c>
      <c r="J58" s="18">
        <f>'current gdp'!J58/'current gdp'!J$110*100</f>
        <v>2.8578830631235252</v>
      </c>
      <c r="K58" s="18">
        <f>'current gdp'!K58/'current gdp'!K$110*100</f>
        <v>3.0018412888388335</v>
      </c>
      <c r="L58" s="18">
        <f>'current gdp'!L58/'current gdp'!L$110*100</f>
        <v>2.4977004571111103</v>
      </c>
    </row>
    <row r="59" spans="1:12" x14ac:dyDescent="0.3">
      <c r="A59" t="s">
        <v>97</v>
      </c>
      <c r="B59" t="s">
        <v>98</v>
      </c>
      <c r="C59" s="18">
        <f>'current gdp'!C59/'current gdp'!$C$110*100</f>
        <v>8.0107206933186847E-2</v>
      </c>
      <c r="D59" s="18">
        <f>'current gdp'!D59/'current gdp'!D$110*100</f>
        <v>9.6508827480858678E-2</v>
      </c>
      <c r="E59" s="18">
        <f>'current gdp'!E59/'current gdp'!E$110*100</f>
        <v>0.11124834188692373</v>
      </c>
      <c r="F59" s="18">
        <f>'current gdp'!F59/'current gdp'!F$110*100</f>
        <v>0.15162275774297015</v>
      </c>
      <c r="G59" s="18">
        <f>'current gdp'!G59/'current gdp'!G$110*100</f>
        <v>0.16611443233956308</v>
      </c>
      <c r="H59" s="18">
        <f>'current gdp'!H59/'current gdp'!H$110*100</f>
        <v>0.18036480933349794</v>
      </c>
      <c r="I59" s="18">
        <f>'current gdp'!I59/'current gdp'!I$110*100</f>
        <v>0.12640887036685952</v>
      </c>
      <c r="J59" s="18">
        <f>'current gdp'!J59/'current gdp'!J$110*100</f>
        <v>0.56482408651923555</v>
      </c>
      <c r="K59" s="18">
        <f>'current gdp'!K59/'current gdp'!K$110*100</f>
        <v>0.59327559119616591</v>
      </c>
      <c r="L59" s="18">
        <f>'current gdp'!L59/'current gdp'!L$110*100</f>
        <v>0.49363859469623206</v>
      </c>
    </row>
    <row r="60" spans="1:12" x14ac:dyDescent="0.3">
      <c r="A60" t="s">
        <v>99</v>
      </c>
      <c r="B60" t="s">
        <v>100</v>
      </c>
      <c r="C60" s="18">
        <f>'current gdp'!C60/'current gdp'!$C$110*100</f>
        <v>3.3007881082781895E-2</v>
      </c>
      <c r="D60" s="18">
        <f>'current gdp'!D60/'current gdp'!D$110*100</f>
        <v>3.9620711665703121E-2</v>
      </c>
      <c r="E60" s="18">
        <f>'current gdp'!E60/'current gdp'!E$110*100</f>
        <v>4.5734697051466336E-2</v>
      </c>
      <c r="F60" s="18">
        <f>'current gdp'!F60/'current gdp'!F$110*100</f>
        <v>5.9985835985146917E-2</v>
      </c>
      <c r="G60" s="18">
        <f>'current gdp'!G60/'current gdp'!G$110*100</f>
        <v>5.8874341335230264E-2</v>
      </c>
      <c r="H60" s="18">
        <f>'current gdp'!H60/'current gdp'!H$110*100</f>
        <v>2.8130384482287919E-2</v>
      </c>
      <c r="I60" s="18">
        <f>'current gdp'!I60/'current gdp'!I$110*100</f>
        <v>2.7348895612491684E-2</v>
      </c>
      <c r="J60" s="18">
        <f>'current gdp'!J60/'current gdp'!J$110*100</f>
        <v>4.0826563733045829E-2</v>
      </c>
      <c r="K60" s="18">
        <f>'current gdp'!K60/'current gdp'!K$110*100</f>
        <v>4.2883092830719484E-2</v>
      </c>
      <c r="L60" s="18">
        <f>'current gdp'!L60/'current gdp'!L$110*100</f>
        <v>3.5681140426667257E-2</v>
      </c>
    </row>
    <row r="61" spans="1:12" x14ac:dyDescent="0.3">
      <c r="B61" s="3" t="s">
        <v>101</v>
      </c>
      <c r="C61" s="19">
        <f>'current gdp'!C61/'current gdp'!$C$110*100</f>
        <v>3.9514852967004779</v>
      </c>
      <c r="D61" s="19">
        <f>'current gdp'!D61/'current gdp'!D$110*100</f>
        <v>3.7329174220839012</v>
      </c>
      <c r="E61" s="19">
        <f>'current gdp'!E61/'current gdp'!E$110*100</f>
        <v>3.5120182894826968</v>
      </c>
      <c r="F61" s="19">
        <f>'current gdp'!F61/'current gdp'!F$110*100</f>
        <v>3.6533129499382686</v>
      </c>
      <c r="G61" s="19">
        <f>'current gdp'!G61/'current gdp'!G$110*100</f>
        <v>3.8679736032439753</v>
      </c>
      <c r="H61" s="19">
        <f>'current gdp'!H61/'current gdp'!H$110*100</f>
        <v>3.7659707208266271</v>
      </c>
      <c r="I61" s="19">
        <f>'current gdp'!I61/'current gdp'!I$110*100</f>
        <v>3.7386182944690032</v>
      </c>
      <c r="J61" s="19">
        <f>'current gdp'!J61/'current gdp'!J$110*100</f>
        <v>2.3676833101434971</v>
      </c>
      <c r="K61" s="19">
        <f>'current gdp'!K61/'current gdp'!K$110*100</f>
        <v>2.3222790349752214</v>
      </c>
      <c r="L61" s="19">
        <f>'current gdp'!L61/'current gdp'!L$110*100</f>
        <v>2.0381783408221601</v>
      </c>
    </row>
    <row r="62" spans="1:12" x14ac:dyDescent="0.3">
      <c r="A62" t="s">
        <v>102</v>
      </c>
      <c r="B62" t="s">
        <v>103</v>
      </c>
      <c r="C62" s="18">
        <f>'current gdp'!C62/'current gdp'!$C$110*100</f>
        <v>0.88035215342880291</v>
      </c>
      <c r="D62" s="18">
        <f>'current gdp'!D62/'current gdp'!D$110*100</f>
        <v>0.82987284564094588</v>
      </c>
      <c r="E62" s="18">
        <f>'current gdp'!E62/'current gdp'!E$110*100</f>
        <v>0.78232688820583041</v>
      </c>
      <c r="F62" s="18">
        <f>'current gdp'!F62/'current gdp'!F$110*100</f>
        <v>0.81147943533183364</v>
      </c>
      <c r="G62" s="18">
        <f>'current gdp'!G62/'current gdp'!G$110*100</f>
        <v>0.86905932291420507</v>
      </c>
      <c r="H62" s="18">
        <f>'current gdp'!H62/'current gdp'!H$110*100</f>
        <v>0.84617264775123135</v>
      </c>
      <c r="I62" s="18">
        <f>'current gdp'!I62/'current gdp'!I$110*100</f>
        <v>0.84002630486438734</v>
      </c>
      <c r="J62" s="18">
        <f>'current gdp'!J62/'current gdp'!J$110*100</f>
        <v>0.53199460432226897</v>
      </c>
      <c r="K62" s="18">
        <f>'current gdp'!K62/'current gdp'!K$110*100</f>
        <v>0.52179272077677807</v>
      </c>
      <c r="L62" s="18">
        <f>'current gdp'!L62/'current gdp'!L$110*100</f>
        <v>0.45795815484216423</v>
      </c>
    </row>
    <row r="63" spans="1:12" x14ac:dyDescent="0.3">
      <c r="A63" t="s">
        <v>104</v>
      </c>
      <c r="B63" t="s">
        <v>105</v>
      </c>
      <c r="C63" s="18">
        <f>'current gdp'!C63/'current gdp'!$C$110*100</f>
        <v>3.0711331432716751</v>
      </c>
      <c r="D63" s="18">
        <f>'current gdp'!D63/'current gdp'!D$110*100</f>
        <v>2.9030445764429555</v>
      </c>
      <c r="E63" s="18">
        <f>'current gdp'!E63/'current gdp'!E$110*100</f>
        <v>2.7296914012768663</v>
      </c>
      <c r="F63" s="18">
        <f>'current gdp'!F63/'current gdp'!F$110*100</f>
        <v>2.8418335146064346</v>
      </c>
      <c r="G63" s="18">
        <f>'current gdp'!G63/'current gdp'!G$110*100</f>
        <v>2.9989142803297701</v>
      </c>
      <c r="H63" s="18">
        <f>'current gdp'!H63/'current gdp'!H$110*100</f>
        <v>2.9197980730753961</v>
      </c>
      <c r="I63" s="18">
        <f>'current gdp'!I63/'current gdp'!I$110*100</f>
        <v>2.8985919896046162</v>
      </c>
      <c r="J63" s="18">
        <f>'current gdp'!J63/'current gdp'!J$110*100</f>
        <v>1.8356887058212283</v>
      </c>
      <c r="K63" s="18">
        <f>'current gdp'!K63/'current gdp'!K$110*100</f>
        <v>1.8004863141984435</v>
      </c>
      <c r="L63" s="18">
        <f>'current gdp'!L63/'current gdp'!L$110*100</f>
        <v>1.5802201859799958</v>
      </c>
    </row>
    <row r="64" spans="1:12" x14ac:dyDescent="0.3">
      <c r="B64" s="3" t="s">
        <v>106</v>
      </c>
      <c r="C64" s="19">
        <f>'current gdp'!C64/'current gdp'!$C$110*100</f>
        <v>1.6476290608285107</v>
      </c>
      <c r="D64" s="19">
        <f>'current gdp'!D64/'current gdp'!D$110*100</f>
        <v>2.003787424286986</v>
      </c>
      <c r="E64" s="19">
        <f>'current gdp'!E64/'current gdp'!E$110*100</f>
        <v>2.2606206757258454</v>
      </c>
      <c r="F64" s="19">
        <f>'current gdp'!F64/'current gdp'!F$110*100</f>
        <v>2.2032465284489393</v>
      </c>
      <c r="G64" s="19">
        <f>'current gdp'!G64/'current gdp'!G$110*100</f>
        <v>2.1430098065045708</v>
      </c>
      <c r="H64" s="19">
        <f>'current gdp'!H64/'current gdp'!H$110*100</f>
        <v>2.4587657638146756</v>
      </c>
      <c r="I64" s="19">
        <f>'current gdp'!I64/'current gdp'!I$110*100</f>
        <v>3.0502792637018756</v>
      </c>
      <c r="J64" s="19">
        <f>'current gdp'!J64/'current gdp'!J$110*100</f>
        <v>3.750793618692831</v>
      </c>
      <c r="K64" s="19">
        <f>'current gdp'!K64/'current gdp'!K$110*100</f>
        <v>4.1158207670363183</v>
      </c>
      <c r="L64" s="19">
        <f>'current gdp'!L64/'current gdp'!L$110*100</f>
        <v>3.6951843936840167</v>
      </c>
    </row>
    <row r="65" spans="1:12" x14ac:dyDescent="0.3">
      <c r="A65" t="s">
        <v>107</v>
      </c>
      <c r="B65" t="s">
        <v>108</v>
      </c>
      <c r="C65" s="18">
        <f>'current gdp'!C65/'current gdp'!$C$110*100</f>
        <v>3.3834404592292651E-2</v>
      </c>
      <c r="D65" s="18">
        <f>'current gdp'!D65/'current gdp'!D$110*100</f>
        <v>4.1148190476916049E-2</v>
      </c>
      <c r="E65" s="18">
        <f>'current gdp'!E65/'current gdp'!E$110*100</f>
        <v>4.6422314579562501E-2</v>
      </c>
      <c r="F65" s="18">
        <f>'current gdp'!F65/'current gdp'!F$110*100</f>
        <v>4.5244124562005716E-2</v>
      </c>
      <c r="G65" s="18">
        <f>'current gdp'!G65/'current gdp'!G$110*100</f>
        <v>4.4007150979763626E-2</v>
      </c>
      <c r="H65" s="18">
        <f>'current gdp'!H65/'current gdp'!H$110*100</f>
        <v>5.0491265071976002E-2</v>
      </c>
      <c r="I65" s="18">
        <f>'current gdp'!I65/'current gdp'!I$110*100</f>
        <v>6.263811751151889E-2</v>
      </c>
      <c r="J65" s="18">
        <f>'current gdp'!J65/'current gdp'!J$110*100</f>
        <v>7.7023325124666128E-2</v>
      </c>
      <c r="K65" s="18">
        <f>'current gdp'!K65/'current gdp'!K$110*100</f>
        <v>7.2861891279645985E-2</v>
      </c>
      <c r="L65" s="18">
        <f>'current gdp'!L65/'current gdp'!L$110*100</f>
        <v>6.0312793194743794E-2</v>
      </c>
    </row>
    <row r="66" spans="1:12" x14ac:dyDescent="0.3">
      <c r="A66" t="s">
        <v>109</v>
      </c>
      <c r="B66" t="s">
        <v>110</v>
      </c>
      <c r="C66" s="18">
        <f>'current gdp'!C66/'current gdp'!$C$110*100</f>
        <v>9.3743709674429746E-3</v>
      </c>
      <c r="D66" s="18">
        <f>'current gdp'!D66/'current gdp'!D$110*100</f>
        <v>1.1400774058766355E-2</v>
      </c>
      <c r="E66" s="18">
        <f>'current gdp'!E66/'current gdp'!E$110*100</f>
        <v>1.2862055747104469E-2</v>
      </c>
      <c r="F66" s="18">
        <f>'current gdp'!F66/'current gdp'!F$110*100</f>
        <v>1.2535619079227315E-2</v>
      </c>
      <c r="G66" s="18">
        <f>'current gdp'!G66/'current gdp'!G$110*100</f>
        <v>1.219289547062255E-2</v>
      </c>
      <c r="H66" s="18">
        <f>'current gdp'!H66/'current gdp'!H$110*100</f>
        <v>1.3989424525236681E-2</v>
      </c>
      <c r="I66" s="18">
        <f>'current gdp'!I66/'current gdp'!I$110*100</f>
        <v>1.7354907152378984E-2</v>
      </c>
      <c r="J66" s="18">
        <f>'current gdp'!J66/'current gdp'!J$110*100</f>
        <v>2.1340562411701802E-2</v>
      </c>
      <c r="K66" s="18">
        <f>'current gdp'!K66/'current gdp'!K$110*100</f>
        <v>2.0187569619608218E-2</v>
      </c>
      <c r="L66" s="18">
        <f>'current gdp'!L66/'current gdp'!L$110*100</f>
        <v>1.6710638307463915E-2</v>
      </c>
    </row>
    <row r="67" spans="1:12" x14ac:dyDescent="0.3">
      <c r="A67" t="s">
        <v>111</v>
      </c>
      <c r="B67" t="s">
        <v>112</v>
      </c>
      <c r="C67" s="18">
        <f>'current gdp'!C67/'current gdp'!$C$110*100</f>
        <v>3.7549726613921225E-2</v>
      </c>
      <c r="D67" s="18">
        <f>'current gdp'!D67/'current gdp'!D$110*100</f>
        <v>4.5666631988485563E-2</v>
      </c>
      <c r="E67" s="18">
        <f>'current gdp'!E67/'current gdp'!E$110*100</f>
        <v>5.1519902367222495E-2</v>
      </c>
      <c r="F67" s="18">
        <f>'current gdp'!F67/'current gdp'!F$110*100</f>
        <v>5.0212336485936489E-2</v>
      </c>
      <c r="G67" s="18">
        <f>'current gdp'!G67/'current gdp'!G$110*100</f>
        <v>4.8839532075705676E-2</v>
      </c>
      <c r="H67" s="18">
        <f>'current gdp'!H67/'current gdp'!H$110*100</f>
        <v>5.603566023075858E-2</v>
      </c>
      <c r="I67" s="18">
        <f>'current gdp'!I67/'current gdp'!I$110*100</f>
        <v>6.9516346349537753E-2</v>
      </c>
      <c r="J67" s="18">
        <f>'current gdp'!J67/'current gdp'!J$110*100</f>
        <v>8.5481179177753788E-2</v>
      </c>
      <c r="K67" s="18">
        <f>'current gdp'!K67/'current gdp'!K$110*100</f>
        <v>8.0862782457451488E-2</v>
      </c>
      <c r="L67" s="18">
        <f>'current gdp'!L67/'current gdp'!L$110*100</f>
        <v>6.6935680502576214E-2</v>
      </c>
    </row>
    <row r="68" spans="1:12" x14ac:dyDescent="0.3">
      <c r="A68" t="s">
        <v>113</v>
      </c>
      <c r="B68" t="s">
        <v>114</v>
      </c>
      <c r="C68" s="18">
        <f>'current gdp'!C68/'current gdp'!$C$110*100</f>
        <v>1.4515358166993315</v>
      </c>
      <c r="D68" s="18">
        <f>'current gdp'!D68/'current gdp'!D$110*100</f>
        <v>1.7653058473863563</v>
      </c>
      <c r="E68" s="18">
        <f>'current gdp'!E68/'current gdp'!E$110*100</f>
        <v>1.9915719847385254</v>
      </c>
      <c r="F68" s="18">
        <f>'current gdp'!F68/'current gdp'!F$110*100</f>
        <v>1.9410262449813414</v>
      </c>
      <c r="G68" s="18">
        <f>'current gdp'!G68/'current gdp'!G$110*100</f>
        <v>1.8879586210473216</v>
      </c>
      <c r="H68" s="18">
        <f>'current gdp'!H68/'current gdp'!H$110*100</f>
        <v>2.1661347544188287</v>
      </c>
      <c r="I68" s="18">
        <f>'current gdp'!I68/'current gdp'!I$110*100</f>
        <v>2.6872490340587478</v>
      </c>
      <c r="J68" s="18">
        <f>'current gdp'!J68/'current gdp'!J$110*100</f>
        <v>3.3043913876113704</v>
      </c>
      <c r="K68" s="18">
        <f>'current gdp'!K68/'current gdp'!K$110*100</f>
        <v>3.6935368579035432</v>
      </c>
      <c r="L68" s="18">
        <f>'current gdp'!L68/'current gdp'!L$110*100</f>
        <v>3.345630990201228</v>
      </c>
    </row>
    <row r="69" spans="1:12" x14ac:dyDescent="0.3">
      <c r="A69" t="s">
        <v>115</v>
      </c>
      <c r="B69" t="s">
        <v>116</v>
      </c>
      <c r="C69" s="18">
        <f>'current gdp'!C69/'current gdp'!$C$110*100</f>
        <v>4.2141038813405696E-2</v>
      </c>
      <c r="D69" s="18">
        <f>'current gdp'!D69/'current gdp'!D$110*100</f>
        <v>5.1250421365007105E-2</v>
      </c>
      <c r="E69" s="18">
        <f>'current gdp'!E69/'current gdp'!E$110*100</f>
        <v>5.7819387811869676E-2</v>
      </c>
      <c r="F69" s="18">
        <f>'current gdp'!F69/'current gdp'!F$110*100</f>
        <v>5.6351942119896768E-2</v>
      </c>
      <c r="G69" s="18">
        <f>'current gdp'!G69/'current gdp'!G$110*100</f>
        <v>5.4811280997924622E-2</v>
      </c>
      <c r="H69" s="18">
        <f>'current gdp'!H69/'current gdp'!H$110*100</f>
        <v>6.2887300272480351E-2</v>
      </c>
      <c r="I69" s="18">
        <f>'current gdp'!I69/'current gdp'!I$110*100</f>
        <v>7.8016308342334001E-2</v>
      </c>
      <c r="J69" s="18">
        <f>'current gdp'!J69/'current gdp'!J$110*100</f>
        <v>9.5933206826861475E-2</v>
      </c>
      <c r="K69" s="18">
        <f>'current gdp'!K69/'current gdp'!K$110*100</f>
        <v>9.075010556364721E-2</v>
      </c>
      <c r="L69" s="18">
        <f>'current gdp'!L69/'current gdp'!L$110*100</f>
        <v>7.5120097119828935E-2</v>
      </c>
    </row>
    <row r="70" spans="1:12" x14ac:dyDescent="0.3">
      <c r="A70" t="s">
        <v>117</v>
      </c>
      <c r="B70" t="s">
        <v>118</v>
      </c>
      <c r="C70" s="18">
        <f>'current gdp'!C70/'current gdp'!$C$110*100</f>
        <v>7.3193703142116054E-2</v>
      </c>
      <c r="D70" s="18">
        <f>'current gdp'!D70/'current gdp'!D$110*100</f>
        <v>8.9015559011454096E-2</v>
      </c>
      <c r="E70" s="18">
        <f>'current gdp'!E70/'current gdp'!E$110*100</f>
        <v>0.10042503048156003</v>
      </c>
      <c r="F70" s="18">
        <f>'current gdp'!F70/'current gdp'!F$110*100</f>
        <v>9.7876261220530961E-2</v>
      </c>
      <c r="G70" s="18">
        <f>'current gdp'!G70/'current gdp'!G$110*100</f>
        <v>9.5200325933231966E-2</v>
      </c>
      <c r="H70" s="18">
        <f>'current gdp'!H70/'current gdp'!H$110*100</f>
        <v>0.10922735929539479</v>
      </c>
      <c r="I70" s="18">
        <f>'current gdp'!I70/'current gdp'!I$110*100</f>
        <v>0.13550455028735678</v>
      </c>
      <c r="J70" s="18">
        <f>'current gdp'!J70/'current gdp'!J$110*100</f>
        <v>0.16662395754047732</v>
      </c>
      <c r="K70" s="18">
        <f>'current gdp'!K70/'current gdp'!K$110*100</f>
        <v>0.15762156021242316</v>
      </c>
      <c r="L70" s="18">
        <f>'current gdp'!L70/'current gdp'!L$110*100</f>
        <v>0.13047419435817484</v>
      </c>
    </row>
    <row r="71" spans="1:12" x14ac:dyDescent="0.3">
      <c r="B71" s="3" t="s">
        <v>119</v>
      </c>
      <c r="C71" s="19">
        <f>'current gdp'!C71/'current gdp'!$C$110*100</f>
        <v>4.972074681934437</v>
      </c>
      <c r="D71" s="19">
        <f>'current gdp'!D71/'current gdp'!D$110*100</f>
        <v>4.9292483578767321</v>
      </c>
      <c r="E71" s="19">
        <f>'current gdp'!E71/'current gdp'!E$110*100</f>
        <v>5.6122585637884725</v>
      </c>
      <c r="F71" s="19">
        <f>'current gdp'!F71/'current gdp'!F$110*100</f>
        <v>6.5800196578422581</v>
      </c>
      <c r="G71" s="19">
        <f>'current gdp'!G71/'current gdp'!G$110*100</f>
        <v>4.8591896877454994</v>
      </c>
      <c r="H71" s="19">
        <f>'current gdp'!H71/'current gdp'!H$110*100</f>
        <v>4.0469319267898785</v>
      </c>
      <c r="I71" s="19">
        <f>'current gdp'!I71/'current gdp'!I$110*100</f>
        <v>3.787655428503272</v>
      </c>
      <c r="J71" s="19">
        <f>'current gdp'!J71/'current gdp'!J$110*100</f>
        <v>3.9018021193707284</v>
      </c>
      <c r="K71" s="19">
        <f>'current gdp'!K71/'current gdp'!K$110*100</f>
        <v>3.6575892827205929</v>
      </c>
      <c r="L71" s="19">
        <f>'current gdp'!L71/'current gdp'!L$110*100</f>
        <v>3.0277148554319289</v>
      </c>
    </row>
    <row r="72" spans="1:12" x14ac:dyDescent="0.3">
      <c r="A72" t="s">
        <v>120</v>
      </c>
      <c r="B72" t="s">
        <v>121</v>
      </c>
      <c r="C72" s="18">
        <f>'current gdp'!C72/'current gdp'!$C$110*100</f>
        <v>0.2383903944964206</v>
      </c>
      <c r="D72" s="18">
        <f>'current gdp'!D72/'current gdp'!D$110*100</f>
        <v>0.23633704957703663</v>
      </c>
      <c r="E72" s="18">
        <f>'current gdp'!E72/'current gdp'!E$110*100</f>
        <v>0.2690845609979699</v>
      </c>
      <c r="F72" s="18">
        <f>'current gdp'!F72/'current gdp'!F$110*100</f>
        <v>0.31548469851561706</v>
      </c>
      <c r="G72" s="18">
        <f>'current gdp'!G72/'current gdp'!G$110*100</f>
        <v>0.23297802641691354</v>
      </c>
      <c r="H72" s="18">
        <f>'current gdp'!H72/'current gdp'!H$110*100</f>
        <v>0.19403362987143483</v>
      </c>
      <c r="I72" s="18">
        <f>'current gdp'!I72/'current gdp'!I$110*100</f>
        <v>0.18160239529348851</v>
      </c>
      <c r="J72" s="18">
        <f>'current gdp'!J72/'current gdp'!J$110*100</f>
        <v>0.18707525650477005</v>
      </c>
      <c r="K72" s="18">
        <f>'current gdp'!K72/'current gdp'!K$110*100</f>
        <v>0.17537071754577355</v>
      </c>
      <c r="L72" s="18">
        <f>'current gdp'!L72/'current gdp'!L$110*100</f>
        <v>0.14516639129166806</v>
      </c>
    </row>
    <row r="73" spans="1:12" x14ac:dyDescent="0.3">
      <c r="B73" t="s">
        <v>122</v>
      </c>
      <c r="C73" s="18">
        <f>'current gdp'!C73/'current gdp'!$C$110*100</f>
        <v>3.8974048234548873</v>
      </c>
      <c r="D73" s="18">
        <f>'current gdp'!D73/'current gdp'!D$110*100</f>
        <v>3.8638350296302284</v>
      </c>
      <c r="E73" s="18">
        <f>'current gdp'!E73/'current gdp'!E$110*100</f>
        <v>4.399218635323308</v>
      </c>
      <c r="F73" s="18">
        <f>'current gdp'!F73/'current gdp'!F$110*100</f>
        <v>5.1578067493799056</v>
      </c>
      <c r="G73" s="18">
        <f>'current gdp'!G73/'current gdp'!G$110*100</f>
        <v>3.8089189198850564</v>
      </c>
      <c r="H73" s="18">
        <f>'current gdp'!H73/'current gdp'!H$110*100</f>
        <v>3.1722234722202489</v>
      </c>
      <c r="I73" s="18">
        <f>'current gdp'!I73/'current gdp'!I$110*100</f>
        <v>2.9689872902090868</v>
      </c>
      <c r="J73" s="18">
        <f>'current gdp'!J73/'current gdp'!J$110*100</f>
        <v>3.058462185906984</v>
      </c>
      <c r="K73" s="18">
        <f>'current gdp'!K73/'current gdp'!K$110*100</f>
        <v>2.8671066294405776</v>
      </c>
      <c r="L73" s="18">
        <f>'current gdp'!L73/'current gdp'!L$110*100</f>
        <v>2.3733011341284618</v>
      </c>
    </row>
    <row r="74" spans="1:12" x14ac:dyDescent="0.3">
      <c r="A74" t="s">
        <v>123</v>
      </c>
      <c r="B74" t="s">
        <v>124</v>
      </c>
      <c r="C74" s="18">
        <f>'current gdp'!C74/'current gdp'!$C$110*100</f>
        <v>0.49290573791321401</v>
      </c>
      <c r="D74" s="18">
        <f>'current gdp'!D74/'current gdp'!D$110*100</f>
        <v>0.4886601579064469</v>
      </c>
      <c r="E74" s="18">
        <f>'current gdp'!E74/'current gdp'!E$110*100</f>
        <v>0.55637025300425458</v>
      </c>
      <c r="F74" s="18">
        <f>'current gdp'!F74/'current gdp'!F$110*100</f>
        <v>0.65230907667507931</v>
      </c>
      <c r="G74" s="18">
        <f>'current gdp'!G74/'current gdp'!G$110*100</f>
        <v>0.48171490412260415</v>
      </c>
      <c r="H74" s="18">
        <f>'current gdp'!H74/'current gdp'!H$110*100</f>
        <v>0.40119187567851033</v>
      </c>
      <c r="I74" s="18">
        <f>'current gdp'!I74/'current gdp'!I$110*100</f>
        <v>0.37548854620603495</v>
      </c>
      <c r="J74" s="18">
        <f>'current gdp'!J74/'current gdp'!J$110*100</f>
        <v>0.38680445807212249</v>
      </c>
      <c r="K74" s="18">
        <f>'current gdp'!K74/'current gdp'!K$110*100</f>
        <v>0.36260367420788514</v>
      </c>
      <c r="L74" s="18">
        <f>'current gdp'!L74/'current gdp'!L$110*100</f>
        <v>0.30015197286353901</v>
      </c>
    </row>
    <row r="75" spans="1:12" x14ac:dyDescent="0.3">
      <c r="A75" t="s">
        <v>125</v>
      </c>
      <c r="B75" t="s">
        <v>126</v>
      </c>
      <c r="C75" s="18">
        <f>'current gdp'!C75/'current gdp'!$C$110*100</f>
        <v>0.34337372606991501</v>
      </c>
      <c r="D75" s="18">
        <f>'current gdp'!D75/'current gdp'!D$110*100</f>
        <v>0.34041612076302064</v>
      </c>
      <c r="E75" s="18">
        <f>'current gdp'!E75/'current gdp'!E$110*100</f>
        <v>0.38758511446293997</v>
      </c>
      <c r="F75" s="18">
        <f>'current gdp'!F75/'current gdp'!F$110*100</f>
        <v>0.45441913327165701</v>
      </c>
      <c r="G75" s="18">
        <f>'current gdp'!G75/'current gdp'!G$110*100</f>
        <v>0.33557783732092594</v>
      </c>
      <c r="H75" s="18">
        <f>'current gdp'!H75/'current gdp'!H$110*100</f>
        <v>0.27948294901968451</v>
      </c>
      <c r="I75" s="18">
        <f>'current gdp'!I75/'current gdp'!I$110*100</f>
        <v>0.26157719679466107</v>
      </c>
      <c r="J75" s="18">
        <f>'current gdp'!J75/'current gdp'!J$110*100</f>
        <v>0.26946021888685145</v>
      </c>
      <c r="K75" s="18">
        <f>'current gdp'!K75/'current gdp'!K$110*100</f>
        <v>0.25250826152635614</v>
      </c>
      <c r="L75" s="18">
        <f>'current gdp'!L75/'current gdp'!L$110*100</f>
        <v>0.20909535714825978</v>
      </c>
    </row>
    <row r="76" spans="1:12" x14ac:dyDescent="0.3">
      <c r="B76" s="3" t="s">
        <v>127</v>
      </c>
      <c r="C76" s="19">
        <f>'current gdp'!C76/'current gdp'!$C$110*100</f>
        <v>0.99169124027798672</v>
      </c>
      <c r="D76" s="19">
        <f>'current gdp'!D76/'current gdp'!D$110*100</f>
        <v>0.94830198104592789</v>
      </c>
      <c r="E76" s="19">
        <f>'current gdp'!E76/'current gdp'!E$110*100</f>
        <v>1.3249836168041005</v>
      </c>
      <c r="F76" s="19">
        <f>'current gdp'!F76/'current gdp'!F$110*100</f>
        <v>1.751290031898975</v>
      </c>
      <c r="G76" s="19">
        <f>'current gdp'!G76/'current gdp'!G$110*100</f>
        <v>2.3322264331393998</v>
      </c>
      <c r="H76" s="19">
        <f>'current gdp'!H76/'current gdp'!H$110*100</f>
        <v>2.1826094328116139</v>
      </c>
      <c r="I76" s="19">
        <f>'current gdp'!I76/'current gdp'!I$110*100</f>
        <v>2.6995505470873526</v>
      </c>
      <c r="J76" s="19">
        <f>'current gdp'!J76/'current gdp'!J$110*100</f>
        <v>2.7402431469988686</v>
      </c>
      <c r="K76" s="19">
        <f>'current gdp'!K76/'current gdp'!K$110*100</f>
        <v>2.6202847504468023</v>
      </c>
      <c r="L76" s="19">
        <f>'current gdp'!L76/'current gdp'!L$110*100</f>
        <v>2.0585125099039354</v>
      </c>
    </row>
    <row r="77" spans="1:12" x14ac:dyDescent="0.3">
      <c r="A77" t="s">
        <v>128</v>
      </c>
      <c r="B77" t="s">
        <v>127</v>
      </c>
      <c r="C77" s="18">
        <f>'current gdp'!C77/'current gdp'!$C$110*100</f>
        <v>0.99169124027798672</v>
      </c>
      <c r="D77" s="18">
        <f>'current gdp'!D77/'current gdp'!D$110*100</f>
        <v>0.94830198104592789</v>
      </c>
      <c r="E77" s="18">
        <f>'current gdp'!E77/'current gdp'!E$110*100</f>
        <v>1.3249836168041005</v>
      </c>
      <c r="F77" s="18">
        <f>'current gdp'!F77/'current gdp'!F$110*100</f>
        <v>1.751290031898975</v>
      </c>
      <c r="G77" s="18">
        <f>'current gdp'!G77/'current gdp'!G$110*100</f>
        <v>2.3322264331393998</v>
      </c>
      <c r="H77" s="18">
        <f>'current gdp'!H77/'current gdp'!H$110*100</f>
        <v>2.1826094328116139</v>
      </c>
      <c r="I77" s="18">
        <f>'current gdp'!I77/'current gdp'!I$110*100</f>
        <v>2.6995505470873526</v>
      </c>
      <c r="J77" s="18">
        <f>'current gdp'!J77/'current gdp'!J$110*100</f>
        <v>2.7402431469988686</v>
      </c>
      <c r="K77" s="18">
        <f>'current gdp'!K77/'current gdp'!K$110*100</f>
        <v>2.6202847504468023</v>
      </c>
      <c r="L77" s="18">
        <f>'current gdp'!L77/'current gdp'!L$110*100</f>
        <v>2.0585125099039354</v>
      </c>
    </row>
    <row r="78" spans="1:12" x14ac:dyDescent="0.3">
      <c r="B78" s="3" t="s">
        <v>129</v>
      </c>
      <c r="C78" s="19">
        <f>'current gdp'!C78/'current gdp'!$C$110*100</f>
        <v>0.75339769415619284</v>
      </c>
      <c r="D78" s="19">
        <f>'current gdp'!D78/'current gdp'!D$110*100</f>
        <v>0.81070757127071136</v>
      </c>
      <c r="E78" s="19">
        <f>'current gdp'!E78/'current gdp'!E$110*100</f>
        <v>0.87604554223356412</v>
      </c>
      <c r="F78" s="19">
        <f>'current gdp'!F78/'current gdp'!F$110*100</f>
        <v>0.84832556680947879</v>
      </c>
      <c r="G78" s="19">
        <f>'current gdp'!G78/'current gdp'!G$110*100</f>
        <v>0.83222056027488045</v>
      </c>
      <c r="H78" s="19">
        <f>'current gdp'!H78/'current gdp'!H$110*100</f>
        <v>0.7962960479211918</v>
      </c>
      <c r="I78" s="19">
        <f>'current gdp'!I78/'current gdp'!I$110*100</f>
        <v>0.8019893556326364</v>
      </c>
      <c r="J78" s="19">
        <f>'current gdp'!J78/'current gdp'!J$110*100</f>
        <v>0.74903744478430134</v>
      </c>
      <c r="K78" s="19">
        <f>'current gdp'!K78/'current gdp'!K$110*100</f>
        <v>0.7405435982253411</v>
      </c>
      <c r="L78" s="19">
        <f>'current gdp'!L78/'current gdp'!L$110*100</f>
        <v>0.69670326296874929</v>
      </c>
    </row>
    <row r="79" spans="1:12" x14ac:dyDescent="0.3">
      <c r="A79" t="s">
        <v>130</v>
      </c>
      <c r="B79" t="s">
        <v>131</v>
      </c>
      <c r="C79" s="18">
        <f>'current gdp'!C79/'current gdp'!$C$110*100</f>
        <v>0.10076086838650476</v>
      </c>
      <c r="D79" s="18">
        <f>'current gdp'!D79/'current gdp'!D$110*100</f>
        <v>0.10842560247047393</v>
      </c>
      <c r="E79" s="18">
        <f>'current gdp'!E79/'current gdp'!E$110*100</f>
        <v>0.11716402939146793</v>
      </c>
      <c r="F79" s="18">
        <f>'current gdp'!F79/'current gdp'!F$110*100</f>
        <v>0.11345670613172308</v>
      </c>
      <c r="G79" s="18">
        <f>'current gdp'!G79/'current gdp'!G$110*100</f>
        <v>0.11130279133163337</v>
      </c>
      <c r="H79" s="18">
        <f>'current gdp'!H79/'current gdp'!H$110*100</f>
        <v>0.10649817739506759</v>
      </c>
      <c r="I79" s="18">
        <f>'current gdp'!I79/'current gdp'!I$110*100</f>
        <v>0.1072596114072054</v>
      </c>
      <c r="J79" s="18">
        <f>'current gdp'!J79/'current gdp'!J$110*100</f>
        <v>0.10017772018137844</v>
      </c>
      <c r="K79" s="18">
        <f>'current gdp'!K79/'current gdp'!K$110*100</f>
        <v>9.9041736673782063E-2</v>
      </c>
      <c r="L79" s="18">
        <f>'current gdp'!L79/'current gdp'!L$110*100</f>
        <v>9.3178445234116627E-2</v>
      </c>
    </row>
    <row r="80" spans="1:12" x14ac:dyDescent="0.3">
      <c r="A80" t="s">
        <v>132</v>
      </c>
      <c r="B80" t="s">
        <v>133</v>
      </c>
      <c r="C80" s="18">
        <f>'current gdp'!C80/'current gdp'!$C$110*100</f>
        <v>0.10072234408241715</v>
      </c>
      <c r="D80" s="18">
        <f>'current gdp'!D80/'current gdp'!D$110*100</f>
        <v>0.10838414767807943</v>
      </c>
      <c r="E80" s="18">
        <f>'current gdp'!E80/'current gdp'!E$110*100</f>
        <v>0.11711923360150818</v>
      </c>
      <c r="F80" s="18">
        <f>'current gdp'!F80/'current gdp'!F$110*100</f>
        <v>0.11341332777742952</v>
      </c>
      <c r="G80" s="18">
        <f>'current gdp'!G80/'current gdp'!G$110*100</f>
        <v>0.11126023649216325</v>
      </c>
      <c r="H80" s="18">
        <f>'current gdp'!H80/'current gdp'!H$110*100</f>
        <v>0.10645745952277808</v>
      </c>
      <c r="I80" s="18">
        <f>'current gdp'!I80/'current gdp'!I$110*100</f>
        <v>0.10721860241281764</v>
      </c>
      <c r="J80" s="18">
        <f>'current gdp'!J80/'current gdp'!J$110*100</f>
        <v>0.10013941883466647</v>
      </c>
      <c r="K80" s="18">
        <f>'current gdp'!K80/'current gdp'!K$110*100</f>
        <v>9.9003869652168577E-2</v>
      </c>
      <c r="L80" s="18">
        <f>'current gdp'!L80/'current gdp'!L$110*100</f>
        <v>9.3142819948069652E-2</v>
      </c>
    </row>
    <row r="81" spans="1:12" x14ac:dyDescent="0.3">
      <c r="A81" t="s">
        <v>134</v>
      </c>
      <c r="B81" t="s">
        <v>135</v>
      </c>
      <c r="C81" s="18">
        <f>'current gdp'!C81/'current gdp'!$C$110*100</f>
        <v>0.28290395771261961</v>
      </c>
      <c r="D81" s="18">
        <f>'current gdp'!D81/'current gdp'!D$110*100</f>
        <v>0.30442405417359958</v>
      </c>
      <c r="E81" s="18">
        <f>'current gdp'!E81/'current gdp'!E$110*100</f>
        <v>0.32895873315878793</v>
      </c>
      <c r="F81" s="18">
        <f>'current gdp'!F81/'current gdp'!F$110*100</f>
        <v>0.31854976746112484</v>
      </c>
      <c r="G81" s="18">
        <f>'current gdp'!G81/'current gdp'!G$110*100</f>
        <v>0.31250227073666453</v>
      </c>
      <c r="H81" s="18">
        <f>'current gdp'!H81/'current gdp'!H$110*100</f>
        <v>0.29901246740625059</v>
      </c>
      <c r="I81" s="18">
        <f>'current gdp'!I81/'current gdp'!I$110*100</f>
        <v>0.30115032805612607</v>
      </c>
      <c r="J81" s="18">
        <f>'current gdp'!J81/'current gdp'!J$110*100</f>
        <v>0.28126666599605332</v>
      </c>
      <c r="K81" s="18">
        <f>'current gdp'!K81/'current gdp'!K$110*100</f>
        <v>0.27807719139801268</v>
      </c>
      <c r="L81" s="18">
        <f>'current gdp'!L81/'current gdp'!L$110*100</f>
        <v>0.26161496374887067</v>
      </c>
    </row>
    <row r="82" spans="1:12" x14ac:dyDescent="0.3">
      <c r="A82" t="s">
        <v>136</v>
      </c>
      <c r="B82" t="s">
        <v>137</v>
      </c>
      <c r="C82" s="18">
        <f>'current gdp'!C82/'current gdp'!$C$110*100</f>
        <v>3.0131052812890358E-2</v>
      </c>
      <c r="D82" s="18">
        <f>'current gdp'!D82/'current gdp'!D$110*100</f>
        <v>3.2423078588164116E-2</v>
      </c>
      <c r="E82" s="18">
        <f>'current gdp'!E82/'current gdp'!E$110*100</f>
        <v>3.5036176383709892E-2</v>
      </c>
      <c r="F82" s="18">
        <f>'current gdp'!F82/'current gdp'!F$110*100</f>
        <v>3.3927555996424795E-2</v>
      </c>
      <c r="G82" s="18">
        <f>'current gdp'!G82/'current gdp'!G$110*100</f>
        <v>3.3283459516955979E-2</v>
      </c>
      <c r="H82" s="18">
        <f>'current gdp'!H82/'current gdp'!H$110*100</f>
        <v>3.1846710523161063E-2</v>
      </c>
      <c r="I82" s="18">
        <f>'current gdp'!I82/'current gdp'!I$110*100</f>
        <v>3.2074406143500996E-2</v>
      </c>
      <c r="J82" s="18">
        <f>'current gdp'!J82/'current gdp'!J$110*100</f>
        <v>2.9956670935800889E-2</v>
      </c>
      <c r="K82" s="18">
        <f>'current gdp'!K82/'current gdp'!K$110*100</f>
        <v>2.9616971808450548E-2</v>
      </c>
      <c r="L82" s="18">
        <f>'current gdp'!L82/'current gdp'!L$110*100</f>
        <v>2.7863640908718151E-2</v>
      </c>
    </row>
    <row r="83" spans="1:12" x14ac:dyDescent="0.3">
      <c r="A83" t="s">
        <v>138</v>
      </c>
      <c r="B83" t="s">
        <v>139</v>
      </c>
      <c r="C83" s="18">
        <f>'current gdp'!C83/'current gdp'!$C$110*100</f>
        <v>8.0945148579503551E-2</v>
      </c>
      <c r="D83" s="18">
        <f>'current gdp'!D83/'current gdp'!D$110*100</f>
        <v>8.7102529407836748E-2</v>
      </c>
      <c r="E83" s="18">
        <f>'current gdp'!E83/'current gdp'!E$110*100</f>
        <v>9.4122449708223227E-2</v>
      </c>
      <c r="F83" s="18">
        <f>'current gdp'!F83/'current gdp'!F$110*100</f>
        <v>9.1144211857580704E-2</v>
      </c>
      <c r="G83" s="18">
        <f>'current gdp'!G83/'current gdp'!G$110*100</f>
        <v>8.9413887811026493E-2</v>
      </c>
      <c r="H83" s="18">
        <f>'current gdp'!H83/'current gdp'!H$110*100</f>
        <v>8.5554153420184756E-2</v>
      </c>
      <c r="I83" s="18">
        <f>'current gdp'!I83/'current gdp'!I$110*100</f>
        <v>8.6165843158799979E-2</v>
      </c>
      <c r="J83" s="18">
        <f>'current gdp'!J83/'current gdp'!J$110*100</f>
        <v>8.0476682806394528E-2</v>
      </c>
      <c r="K83" s="18">
        <f>'current gdp'!K83/'current gdp'!K$110*100</f>
        <v>7.9564102801093883E-2</v>
      </c>
      <c r="L83" s="18">
        <f>'current gdp'!L83/'current gdp'!L$110*100</f>
        <v>7.4853891343525533E-2</v>
      </c>
    </row>
    <row r="84" spans="1:12" x14ac:dyDescent="0.3">
      <c r="A84" t="s">
        <v>140</v>
      </c>
      <c r="B84" t="s">
        <v>141</v>
      </c>
      <c r="C84" s="18">
        <f>'current gdp'!C84/'current gdp'!$C$110*100</f>
        <v>0.1568553590138646</v>
      </c>
      <c r="D84" s="18">
        <f>'current gdp'!D84/'current gdp'!D$110*100</f>
        <v>0.16878712018006564</v>
      </c>
      <c r="E84" s="18">
        <f>'current gdp'!E84/'current gdp'!E$110*100</f>
        <v>0.18239030873786208</v>
      </c>
      <c r="F84" s="18">
        <f>'current gdp'!F84/'current gdp'!F$110*100</f>
        <v>0.17661908494632897</v>
      </c>
      <c r="G84" s="18">
        <f>'current gdp'!G84/'current gdp'!G$110*100</f>
        <v>0.17326606621332849</v>
      </c>
      <c r="H84" s="18">
        <f>'current gdp'!H84/'current gdp'!H$110*100</f>
        <v>0.16578668005865357</v>
      </c>
      <c r="I84" s="18">
        <f>'current gdp'!I84/'current gdp'!I$110*100</f>
        <v>0.16697201130134501</v>
      </c>
      <c r="J84" s="18">
        <f>'current gdp'!J84/'current gdp'!J$110*100</f>
        <v>0.15594756690629252</v>
      </c>
      <c r="K84" s="18">
        <f>'current gdp'!K84/'current gdp'!K$110*100</f>
        <v>0.1541791710620411</v>
      </c>
      <c r="L84" s="18">
        <f>'current gdp'!L84/'current gdp'!L$110*100</f>
        <v>0.14505173202247423</v>
      </c>
    </row>
    <row r="85" spans="1:12" x14ac:dyDescent="0.3">
      <c r="A85" t="s">
        <v>142</v>
      </c>
      <c r="B85" t="s">
        <v>143</v>
      </c>
      <c r="C85" s="18">
        <f>'current gdp'!C85/'current gdp'!$C$110*100</f>
        <v>1.0789635683928465E-3</v>
      </c>
      <c r="D85" s="18">
        <f>'current gdp'!D85/'current gdp'!D$110*100</f>
        <v>1.1610387724919143E-3</v>
      </c>
      <c r="E85" s="18">
        <f>'current gdp'!E85/'current gdp'!E$110*100</f>
        <v>1.2546112520049888E-3</v>
      </c>
      <c r="F85" s="18">
        <f>'current gdp'!F85/'current gdp'!F$110*100</f>
        <v>1.2149126388670351E-3</v>
      </c>
      <c r="G85" s="18">
        <f>'current gdp'!G85/'current gdp'!G$110*100</f>
        <v>1.1918481731083199E-3</v>
      </c>
      <c r="H85" s="18">
        <f>'current gdp'!H85/'current gdp'!H$110*100</f>
        <v>1.1403995950962497E-3</v>
      </c>
      <c r="I85" s="18">
        <f>'current gdp'!I85/'current gdp'!I$110*100</f>
        <v>1.1485531528413113E-3</v>
      </c>
      <c r="J85" s="18">
        <f>'current gdp'!J85/'current gdp'!J$110*100</f>
        <v>1.0727191237152615E-3</v>
      </c>
      <c r="K85" s="18">
        <f>'current gdp'!K85/'current gdp'!K$110*100</f>
        <v>1.0605548297922473E-3</v>
      </c>
      <c r="L85" s="18">
        <f>'current gdp'!L85/'current gdp'!L$110*100</f>
        <v>9.9776976297442314E-4</v>
      </c>
    </row>
    <row r="86" spans="1:12" x14ac:dyDescent="0.3">
      <c r="B86" s="3" t="s">
        <v>144</v>
      </c>
      <c r="C86" s="19">
        <f>'current gdp'!C86/'current gdp'!$C$110*100</f>
        <v>0.65911569485085919</v>
      </c>
      <c r="D86" s="19">
        <f>'current gdp'!D86/'current gdp'!D$110*100</f>
        <v>0.70925367611779133</v>
      </c>
      <c r="E86" s="19">
        <f>'current gdp'!E86/'current gdp'!E$110*100</f>
        <v>0.76641509626198123</v>
      </c>
      <c r="F86" s="19">
        <f>'current gdp'!F86/'current gdp'!F$110*100</f>
        <v>0.74216406522669542</v>
      </c>
      <c r="G86" s="19">
        <f>'current gdp'!G86/'current gdp'!G$110*100</f>
        <v>0.7280744779410343</v>
      </c>
      <c r="H86" s="19">
        <f>'current gdp'!H86/'current gdp'!H$110*100</f>
        <v>0.69664564545874275</v>
      </c>
      <c r="I86" s="19">
        <f>'current gdp'!I86/'current gdp'!I$110*100</f>
        <v>0.70162647895124708</v>
      </c>
      <c r="J86" s="19">
        <f>'current gdp'!J86/'current gdp'!J$110*100</f>
        <v>0.65530109757140254</v>
      </c>
      <c r="K86" s="19">
        <f>'current gdp'!K86/'current gdp'!K$110*100</f>
        <v>0.6478701913978232</v>
      </c>
      <c r="L86" s="19">
        <f>'current gdp'!L86/'current gdp'!L$110*100</f>
        <v>0.60951614112759156</v>
      </c>
    </row>
    <row r="87" spans="1:12" x14ac:dyDescent="0.3">
      <c r="A87" t="s">
        <v>145</v>
      </c>
      <c r="B87" t="s">
        <v>146</v>
      </c>
      <c r="C87" s="18">
        <f>'current gdp'!C87/'current gdp'!$C$110*100</f>
        <v>0.119733925797454</v>
      </c>
      <c r="D87" s="18">
        <f>'current gdp'!D87/'current gdp'!D$110*100</f>
        <v>0.12884191302268214</v>
      </c>
      <c r="E87" s="18">
        <f>'current gdp'!E87/'current gdp'!E$110*100</f>
        <v>0.13922576716466276</v>
      </c>
      <c r="F87" s="18">
        <f>'current gdp'!F87/'current gdp'!F$110*100</f>
        <v>0.13482036281277929</v>
      </c>
      <c r="G87" s="18">
        <f>'current gdp'!G87/'current gdp'!G$110*100</f>
        <v>0.1322608704326747</v>
      </c>
      <c r="H87" s="18">
        <f>'current gdp'!H87/'current gdp'!H$110*100</f>
        <v>0.12655155790115202</v>
      </c>
      <c r="I87" s="18">
        <f>'current gdp'!I87/'current gdp'!I$110*100</f>
        <v>0.12745636831980839</v>
      </c>
      <c r="J87" s="18">
        <f>'current gdp'!J87/'current gdp'!J$110*100</f>
        <v>0.11904097202443092</v>
      </c>
      <c r="K87" s="18">
        <f>'current gdp'!K87/'current gdp'!K$110*100</f>
        <v>0.11769108523619944</v>
      </c>
      <c r="L87" s="18">
        <f>'current gdp'!L87/'current gdp'!L$110*100</f>
        <v>0.11072374847732155</v>
      </c>
    </row>
    <row r="88" spans="1:12" x14ac:dyDescent="0.3">
      <c r="A88" t="s">
        <v>147</v>
      </c>
      <c r="B88" t="s">
        <v>148</v>
      </c>
      <c r="C88" s="18">
        <f>'current gdp'!C88/'current gdp'!$C$110*100</f>
        <v>3.7458169026204906E-2</v>
      </c>
      <c r="D88" s="18">
        <f>'current gdp'!D88/'current gdp'!D$110*100</f>
        <v>4.0307557975066757E-2</v>
      </c>
      <c r="E88" s="18">
        <f>'current gdp'!E88/'current gdp'!E$110*100</f>
        <v>4.3556095605510332E-2</v>
      </c>
      <c r="F88" s="18">
        <f>'current gdp'!F88/'current gdp'!F$110*100</f>
        <v>4.2177886549534166E-2</v>
      </c>
      <c r="G88" s="18">
        <f>'current gdp'!G88/'current gdp'!G$110*100</f>
        <v>4.1377161963275941E-2</v>
      </c>
      <c r="H88" s="18">
        <f>'current gdp'!H88/'current gdp'!H$110*100</f>
        <v>3.959103165472011E-2</v>
      </c>
      <c r="I88" s="18">
        <f>'current gdp'!I88/'current gdp'!I$110*100</f>
        <v>3.9874097138232562E-2</v>
      </c>
      <c r="J88" s="18">
        <f>'current gdp'!J88/'current gdp'!J$110*100</f>
        <v>3.7241381850938018E-2</v>
      </c>
      <c r="K88" s="18">
        <f>'current gdp'!K88/'current gdp'!K$110*100</f>
        <v>3.6819076417093373E-2</v>
      </c>
      <c r="L88" s="18">
        <f>'current gdp'!L88/'current gdp'!L$110*100</f>
        <v>3.4639379424463011E-2</v>
      </c>
    </row>
    <row r="89" spans="1:12" x14ac:dyDescent="0.3">
      <c r="A89" t="s">
        <v>149</v>
      </c>
      <c r="B89" t="s">
        <v>150</v>
      </c>
      <c r="C89" s="18">
        <f>'current gdp'!C89/'current gdp'!$C$110*100</f>
        <v>0.26829721428426206</v>
      </c>
      <c r="D89" s="18">
        <f>'current gdp'!D89/'current gdp'!D$110*100</f>
        <v>0.28870619681774318</v>
      </c>
      <c r="E89" s="18">
        <f>'current gdp'!E89/'current gdp'!E$110*100</f>
        <v>0.31197411458852031</v>
      </c>
      <c r="F89" s="18">
        <f>'current gdp'!F89/'current gdp'!F$110*100</f>
        <v>0.30210257895203296</v>
      </c>
      <c r="G89" s="18">
        <f>'current gdp'!G89/'current gdp'!G$110*100</f>
        <v>0.29636732329253418</v>
      </c>
      <c r="H89" s="18">
        <f>'current gdp'!H89/'current gdp'!H$110*100</f>
        <v>0.28357401815797273</v>
      </c>
      <c r="I89" s="18">
        <f>'current gdp'!I89/'current gdp'!I$110*100</f>
        <v>0.28560149794838341</v>
      </c>
      <c r="J89" s="18">
        <f>'current gdp'!J89/'current gdp'!J$110*100</f>
        <v>0.2667444583239808</v>
      </c>
      <c r="K89" s="18">
        <f>'current gdp'!K89/'current gdp'!K$110*100</f>
        <v>0.26371966094538069</v>
      </c>
      <c r="L89" s="18">
        <f>'current gdp'!L89/'current gdp'!L$110*100</f>
        <v>0.24810740208944482</v>
      </c>
    </row>
    <row r="90" spans="1:12" x14ac:dyDescent="0.3">
      <c r="A90" t="s">
        <v>151</v>
      </c>
      <c r="B90" t="s">
        <v>152</v>
      </c>
      <c r="C90" s="18">
        <f>'current gdp'!C90/'current gdp'!$C$110*100</f>
        <v>7.8961624605537087E-2</v>
      </c>
      <c r="D90" s="18">
        <f>'current gdp'!D90/'current gdp'!D$110*100</f>
        <v>8.4968121622991305E-2</v>
      </c>
      <c r="E90" s="18">
        <f>'current gdp'!E90/'current gdp'!E$110*100</f>
        <v>9.1816021975851536E-2</v>
      </c>
      <c r="F90" s="18">
        <f>'current gdp'!F90/'current gdp'!F$110*100</f>
        <v>8.891076448636212E-2</v>
      </c>
      <c r="G90" s="18">
        <f>'current gdp'!G90/'current gdp'!G$110*100</f>
        <v>8.7222841241947416E-2</v>
      </c>
      <c r="H90" s="18">
        <f>'current gdp'!H90/'current gdp'!H$110*100</f>
        <v>8.3457687883220985E-2</v>
      </c>
      <c r="I90" s="18">
        <f>'current gdp'!I90/'current gdp'!I$110*100</f>
        <v>8.4054388443578293E-2</v>
      </c>
      <c r="J90" s="18">
        <f>'current gdp'!J90/'current gdp'!J$110*100</f>
        <v>7.8504638372687771E-2</v>
      </c>
      <c r="K90" s="18">
        <f>'current gdp'!K90/'current gdp'!K$110*100</f>
        <v>7.7614420724494898E-2</v>
      </c>
      <c r="L90" s="18">
        <f>'current gdp'!L90/'current gdp'!L$110*100</f>
        <v>7.3019630851944226E-2</v>
      </c>
    </row>
    <row r="91" spans="1:12" x14ac:dyDescent="0.3">
      <c r="A91" t="s">
        <v>153</v>
      </c>
      <c r="B91" t="s">
        <v>154</v>
      </c>
      <c r="C91" s="18">
        <f>'current gdp'!C91/'current gdp'!$C$110*100</f>
        <v>1.1081221196745251E-2</v>
      </c>
      <c r="D91" s="18">
        <f>'current gdp'!D91/'current gdp'!D$110*100</f>
        <v>1.1924153727585431E-2</v>
      </c>
      <c r="E91" s="18">
        <f>'current gdp'!E91/'current gdp'!E$110*100</f>
        <v>1.288516610445083E-2</v>
      </c>
      <c r="F91" s="18">
        <f>'current gdp'!F91/'current gdp'!F$110*100</f>
        <v>1.2477451584450112E-2</v>
      </c>
      <c r="G91" s="18">
        <f>'current gdp'!G91/'current gdp'!G$110*100</f>
        <v>1.2240573848867314E-2</v>
      </c>
      <c r="H91" s="18">
        <f>'current gdp'!H91/'current gdp'!H$110*100</f>
        <v>1.1712184299942167E-2</v>
      </c>
      <c r="I91" s="18">
        <f>'current gdp'!I91/'current gdp'!I$110*100</f>
        <v>1.1795923343187319E-2</v>
      </c>
      <c r="J91" s="18">
        <f>'current gdp'!J91/'current gdp'!J$110*100</f>
        <v>1.1017089214211323E-2</v>
      </c>
      <c r="K91" s="18">
        <f>'current gdp'!K91/'current gdp'!K$110*100</f>
        <v>1.0892158924058929E-2</v>
      </c>
      <c r="L91" s="18">
        <f>'current gdp'!L91/'current gdp'!L$110*100</f>
        <v>1.0247340847117656E-2</v>
      </c>
    </row>
    <row r="92" spans="1:12" x14ac:dyDescent="0.3">
      <c r="A92" t="s">
        <v>155</v>
      </c>
      <c r="B92" t="s">
        <v>156</v>
      </c>
      <c r="C92" s="18">
        <f>'current gdp'!C92/'current gdp'!$C$110*100</f>
        <v>0.14358353994065581</v>
      </c>
      <c r="D92" s="18">
        <f>'current gdp'!D92/'current gdp'!D$110*100</f>
        <v>0.15450573295172249</v>
      </c>
      <c r="E92" s="18">
        <f>'current gdp'!E92/'current gdp'!E$110*100</f>
        <v>0.16695793082298552</v>
      </c>
      <c r="F92" s="18">
        <f>'current gdp'!F92/'current gdp'!F$110*100</f>
        <v>0.1616750208415369</v>
      </c>
      <c r="G92" s="18">
        <f>'current gdp'!G92/'current gdp'!G$110*100</f>
        <v>0.15860570716173469</v>
      </c>
      <c r="H92" s="18">
        <f>'current gdp'!H92/'current gdp'!H$110*100</f>
        <v>0.15175916556173472</v>
      </c>
      <c r="I92" s="18">
        <f>'current gdp'!I92/'current gdp'!I$110*100</f>
        <v>0.15284420375805705</v>
      </c>
      <c r="J92" s="18">
        <f>'current gdp'!J92/'current gdp'!J$110*100</f>
        <v>0.14275255778515378</v>
      </c>
      <c r="K92" s="18">
        <f>'current gdp'!K92/'current gdp'!K$110*100</f>
        <v>0.14113378915059588</v>
      </c>
      <c r="L92" s="18">
        <f>'current gdp'!L92/'current gdp'!L$110*100</f>
        <v>0.13277863943730039</v>
      </c>
    </row>
    <row r="93" spans="1:12" x14ac:dyDescent="0.3">
      <c r="B93" s="3" t="s">
        <v>157</v>
      </c>
      <c r="C93" s="19">
        <f>'current gdp'!C93/'current gdp'!$C$110*100</f>
        <v>3.8753064096772087</v>
      </c>
      <c r="D93" s="19">
        <f>'current gdp'!D93/'current gdp'!D$110*100</f>
        <v>3.3910187270595462</v>
      </c>
      <c r="E93" s="19">
        <f>'current gdp'!E93/'current gdp'!E$110*100</f>
        <v>3.3484543441072732</v>
      </c>
      <c r="F93" s="19">
        <f>'current gdp'!F93/'current gdp'!F$110*100</f>
        <v>3.4430887578709748</v>
      </c>
      <c r="G93" s="19">
        <f>'current gdp'!G93/'current gdp'!G$110*100</f>
        <v>3.4516733405496263</v>
      </c>
      <c r="H93" s="19">
        <f>'current gdp'!H93/'current gdp'!H$110*100</f>
        <v>3.4645927232117826</v>
      </c>
      <c r="I93" s="19">
        <f>'current gdp'!I93/'current gdp'!I$110*100</f>
        <v>3.4897263386705992</v>
      </c>
      <c r="J93" s="19">
        <f>'current gdp'!J93/'current gdp'!J$110*100</f>
        <v>3.8677052074346316</v>
      </c>
      <c r="K93" s="19">
        <f>'current gdp'!K93/'current gdp'!K$110*100</f>
        <v>4.3368425346265544</v>
      </c>
      <c r="L93" s="19">
        <f>'current gdp'!L93/'current gdp'!L$110*100</f>
        <v>3.828444675818937</v>
      </c>
    </row>
    <row r="94" spans="1:12" x14ac:dyDescent="0.3">
      <c r="A94" t="s">
        <v>158</v>
      </c>
      <c r="B94" t="s">
        <v>157</v>
      </c>
      <c r="C94" s="18">
        <f>'current gdp'!C94/'current gdp'!$C$110*100</f>
        <v>3.8753064096772087</v>
      </c>
      <c r="D94" s="18">
        <f>'current gdp'!D94/'current gdp'!D$110*100</f>
        <v>3.3910187270595462</v>
      </c>
      <c r="E94" s="18">
        <f>'current gdp'!E94/'current gdp'!E$110*100</f>
        <v>3.3484543441072732</v>
      </c>
      <c r="F94" s="18">
        <f>'current gdp'!F94/'current gdp'!F$110*100</f>
        <v>3.4430887578709748</v>
      </c>
      <c r="G94" s="18">
        <f>'current gdp'!G94/'current gdp'!G$110*100</f>
        <v>3.4516733405496263</v>
      </c>
      <c r="H94" s="18">
        <f>'current gdp'!H94/'current gdp'!H$110*100</f>
        <v>3.4645927232117826</v>
      </c>
      <c r="I94" s="18">
        <f>'current gdp'!I94/'current gdp'!I$110*100</f>
        <v>3.4897263386705992</v>
      </c>
      <c r="J94" s="18">
        <f>'current gdp'!J94/'current gdp'!J$110*100</f>
        <v>3.8677052074346316</v>
      </c>
      <c r="K94" s="18">
        <f>'current gdp'!K94/'current gdp'!K$110*100</f>
        <v>4.3368425346265544</v>
      </c>
      <c r="L94" s="18">
        <f>'current gdp'!L94/'current gdp'!L$110*100</f>
        <v>3.828444675818937</v>
      </c>
    </row>
    <row r="95" spans="1:12" x14ac:dyDescent="0.3">
      <c r="B95" s="3" t="s">
        <v>159</v>
      </c>
      <c r="C95" s="19">
        <f>'current gdp'!C95/'current gdp'!$C$110*100</f>
        <v>4.5007942306318514</v>
      </c>
      <c r="D95" s="19">
        <f>'current gdp'!D95/'current gdp'!D$110*100</f>
        <v>4.0824208804151896</v>
      </c>
      <c r="E95" s="19">
        <f>'current gdp'!E95/'current gdp'!E$110*100</f>
        <v>4.2375633702243771</v>
      </c>
      <c r="F95" s="19">
        <f>'current gdp'!F95/'current gdp'!F$110*100</f>
        <v>3.8549513642850841</v>
      </c>
      <c r="G95" s="19">
        <f>'current gdp'!G95/'current gdp'!G$110*100</f>
        <v>3.7354042857256977</v>
      </c>
      <c r="H95" s="19">
        <f>'current gdp'!H95/'current gdp'!H$110*100</f>
        <v>3.5113564881333943</v>
      </c>
      <c r="I95" s="19">
        <f>'current gdp'!I95/'current gdp'!I$110*100</f>
        <v>3.6433309617762184</v>
      </c>
      <c r="J95" s="19">
        <f>'current gdp'!J95/'current gdp'!J$110*100</f>
        <v>3.0575011739446722</v>
      </c>
      <c r="K95" s="19">
        <f>'current gdp'!K95/'current gdp'!K$110*100</f>
        <v>2.5482373714149449</v>
      </c>
      <c r="L95" s="19">
        <f>'current gdp'!L95/'current gdp'!L$110*100</f>
        <v>2.3236610299413676</v>
      </c>
    </row>
    <row r="96" spans="1:12" x14ac:dyDescent="0.3">
      <c r="A96" t="s">
        <v>160</v>
      </c>
      <c r="B96" t="s">
        <v>159</v>
      </c>
      <c r="C96" s="18">
        <f>'current gdp'!C96/'current gdp'!$C$110*100</f>
        <v>4.5007942306318514</v>
      </c>
      <c r="D96" s="18">
        <f>'current gdp'!D96/'current gdp'!D$110*100</f>
        <v>4.0824208804151896</v>
      </c>
      <c r="E96" s="18">
        <f>'current gdp'!E96/'current gdp'!E$110*100</f>
        <v>4.2375633702243771</v>
      </c>
      <c r="F96" s="18">
        <f>'current gdp'!F96/'current gdp'!F$110*100</f>
        <v>3.8549513642850841</v>
      </c>
      <c r="G96" s="18">
        <f>'current gdp'!G96/'current gdp'!G$110*100</f>
        <v>3.7354042857256977</v>
      </c>
      <c r="H96" s="18">
        <f>'current gdp'!H96/'current gdp'!H$110*100</f>
        <v>3.5113564881333943</v>
      </c>
      <c r="I96" s="18">
        <f>'current gdp'!I96/'current gdp'!I$110*100</f>
        <v>3.6433309617762184</v>
      </c>
      <c r="J96" s="18">
        <f>'current gdp'!J96/'current gdp'!J$110*100</f>
        <v>3.0575011739446722</v>
      </c>
      <c r="K96" s="18">
        <f>'current gdp'!K96/'current gdp'!K$110*100</f>
        <v>2.5482373714149449</v>
      </c>
      <c r="L96" s="18">
        <f>'current gdp'!L96/'current gdp'!L$110*100</f>
        <v>2.3236610299413676</v>
      </c>
    </row>
    <row r="97" spans="1:13" x14ac:dyDescent="0.3">
      <c r="B97" s="3" t="s">
        <v>161</v>
      </c>
      <c r="C97" s="19">
        <f>'current gdp'!C97/'current gdp'!$C$110*100</f>
        <v>2.2822597836316705</v>
      </c>
      <c r="D97" s="19">
        <f>'current gdp'!D97/'current gdp'!D$110*100</f>
        <v>2.2281552950614811</v>
      </c>
      <c r="E97" s="19">
        <f>'current gdp'!E97/'current gdp'!E$110*100</f>
        <v>2.114000971623216</v>
      </c>
      <c r="F97" s="19">
        <f>'current gdp'!F97/'current gdp'!F$110*100</f>
        <v>2.0254519979596211</v>
      </c>
      <c r="G97" s="19">
        <f>'current gdp'!G97/'current gdp'!G$110*100</f>
        <v>2.0873329097140352</v>
      </c>
      <c r="H97" s="19">
        <f>'current gdp'!H97/'current gdp'!H$110*100</f>
        <v>2.0906183432050831</v>
      </c>
      <c r="I97" s="19">
        <f>'current gdp'!I97/'current gdp'!I$110*100</f>
        <v>2.1682097607902766</v>
      </c>
      <c r="J97" s="19">
        <f>'current gdp'!J97/'current gdp'!J$110*100</f>
        <v>2.0928271776030125</v>
      </c>
      <c r="K97" s="19">
        <f>'current gdp'!K97/'current gdp'!K$110*100</f>
        <v>2.0549837869818011</v>
      </c>
      <c r="L97" s="19">
        <f>'current gdp'!L97/'current gdp'!L$110*100</f>
        <v>2.0427630096402249</v>
      </c>
    </row>
    <row r="98" spans="1:13" x14ac:dyDescent="0.3">
      <c r="A98" t="s">
        <v>162</v>
      </c>
      <c r="B98" t="s">
        <v>163</v>
      </c>
      <c r="C98" s="18">
        <f>'current gdp'!C98/'current gdp'!$C$110*100</f>
        <v>2.1928424856047726</v>
      </c>
      <c r="D98" s="18">
        <f>'current gdp'!D98/'current gdp'!D$110*100</f>
        <v>2.1408577720110222</v>
      </c>
      <c r="E98" s="18">
        <f>'current gdp'!E98/'current gdp'!E$110*100</f>
        <v>2.0311759329205716</v>
      </c>
      <c r="F98" s="18">
        <f>'current gdp'!F98/'current gdp'!F$110*100</f>
        <v>1.9460962444035845</v>
      </c>
      <c r="G98" s="18">
        <f>'current gdp'!G98/'current gdp'!G$110*100</f>
        <v>2.0055527065102394</v>
      </c>
      <c r="H98" s="18">
        <f>'current gdp'!H98/'current gdp'!H$110*100</f>
        <v>2.0087094190784005</v>
      </c>
      <c r="I98" s="18">
        <f>'current gdp'!I98/'current gdp'!I$110*100</f>
        <v>2.0832608606887715</v>
      </c>
      <c r="J98" s="18">
        <f>'current gdp'!J98/'current gdp'!J$110*100</f>
        <v>2.0108317129321431</v>
      </c>
      <c r="K98" s="18">
        <f>'current gdp'!K98/'current gdp'!K$110*100</f>
        <v>1.9744709991568343</v>
      </c>
      <c r="L98" s="18">
        <f>'current gdp'!L98/'current gdp'!L$110*100</f>
        <v>1.9627290230882377</v>
      </c>
    </row>
    <row r="99" spans="1:13" x14ac:dyDescent="0.3">
      <c r="A99" t="s">
        <v>164</v>
      </c>
      <c r="B99" t="s">
        <v>165</v>
      </c>
      <c r="C99" s="18">
        <f>'current gdp'!C99/'current gdp'!$C$110*100</f>
        <v>8.9417298026897185E-2</v>
      </c>
      <c r="D99" s="18">
        <f>'current gdp'!D99/'current gdp'!D$110*100</f>
        <v>8.729752305045882E-2</v>
      </c>
      <c r="E99" s="18">
        <f>'current gdp'!E99/'current gdp'!E$110*100</f>
        <v>8.2825038702644502E-2</v>
      </c>
      <c r="F99" s="18">
        <f>'current gdp'!F99/'current gdp'!F$110*100</f>
        <v>7.9355753556036704E-2</v>
      </c>
      <c r="G99" s="18">
        <f>'current gdp'!G99/'current gdp'!G$110*100</f>
        <v>8.178020320379574E-2</v>
      </c>
      <c r="H99" s="18">
        <f>'current gdp'!H99/'current gdp'!H$110*100</f>
        <v>8.1908924126682395E-2</v>
      </c>
      <c r="I99" s="18">
        <f>'current gdp'!I99/'current gdp'!I$110*100</f>
        <v>8.4948900101505381E-2</v>
      </c>
      <c r="J99" s="18">
        <f>'current gdp'!J99/'current gdp'!J$110*100</f>
        <v>8.199546467086935E-2</v>
      </c>
      <c r="K99" s="18">
        <f>'current gdp'!K99/'current gdp'!K$110*100</f>
        <v>8.0512787824966556E-2</v>
      </c>
      <c r="L99" s="18">
        <f>'current gdp'!L99/'current gdp'!L$110*100</f>
        <v>8.0033986551987249E-2</v>
      </c>
    </row>
    <row r="100" spans="1:13" x14ac:dyDescent="0.3">
      <c r="B100" s="3" t="s">
        <v>166</v>
      </c>
      <c r="C100" s="19">
        <f>'current gdp'!C100/'current gdp'!$C$110*100</f>
        <v>0.27206438907707403</v>
      </c>
      <c r="D100" s="19">
        <f>'current gdp'!D100/'current gdp'!D$110*100</f>
        <v>0.24487156892459983</v>
      </c>
      <c r="E100" s="19">
        <f>'current gdp'!E100/'current gdp'!E$110*100</f>
        <v>0.25977348784183102</v>
      </c>
      <c r="F100" s="19">
        <f>'current gdp'!F100/'current gdp'!F$110*100</f>
        <v>0.2636206565676894</v>
      </c>
      <c r="G100" s="19">
        <f>'current gdp'!G100/'current gdp'!G$110*100</f>
        <v>0.23572167768213612</v>
      </c>
      <c r="H100" s="19">
        <f>'current gdp'!H100/'current gdp'!H$110*100</f>
        <v>0.20288380264639905</v>
      </c>
      <c r="I100" s="19">
        <f>'current gdp'!I100/'current gdp'!I$110*100</f>
        <v>0.19603172086848331</v>
      </c>
      <c r="J100" s="19">
        <f>'current gdp'!J100/'current gdp'!J$110*100</f>
        <v>0.16118591125263118</v>
      </c>
      <c r="K100" s="19">
        <f>'current gdp'!K100/'current gdp'!K$110*100</f>
        <v>0.16361818408838605</v>
      </c>
      <c r="L100" s="19">
        <f>'current gdp'!L100/'current gdp'!L$110*100</f>
        <v>0.15914828598792019</v>
      </c>
    </row>
    <row r="101" spans="1:13" x14ac:dyDescent="0.3">
      <c r="A101" t="s">
        <v>167</v>
      </c>
      <c r="B101" t="s">
        <v>168</v>
      </c>
      <c r="C101" s="18">
        <f>'current gdp'!C101/'current gdp'!$C$110*100</f>
        <v>1.0846176710979528E-2</v>
      </c>
      <c r="D101" s="18">
        <f>'current gdp'!D101/'current gdp'!D$110*100</f>
        <v>9.7621019680698001E-3</v>
      </c>
      <c r="E101" s="18">
        <f>'current gdp'!E101/'current gdp'!E$110*100</f>
        <v>1.0356185032219701E-2</v>
      </c>
      <c r="F101" s="18">
        <f>'current gdp'!F101/'current gdp'!F$110*100</f>
        <v>1.0509557077635732E-2</v>
      </c>
      <c r="G101" s="18">
        <f>'current gdp'!G101/'current gdp'!G$110*100</f>
        <v>9.3973304607120663E-3</v>
      </c>
      <c r="H101" s="18">
        <f>'current gdp'!H101/'current gdp'!H$110*100</f>
        <v>8.0882087610332151E-3</v>
      </c>
      <c r="I101" s="18">
        <f>'current gdp'!I101/'current gdp'!I$110*100</f>
        <v>7.8150422137556776E-3</v>
      </c>
      <c r="J101" s="18">
        <f>'current gdp'!J101/'current gdp'!J$110*100</f>
        <v>6.4258717676977314E-3</v>
      </c>
      <c r="K101" s="18">
        <f>'current gdp'!K101/'current gdp'!K$110*100</f>
        <v>6.5228372730893221E-3</v>
      </c>
      <c r="L101" s="18">
        <f>'current gdp'!L101/'current gdp'!L$110*100</f>
        <v>6.3446393661813717E-3</v>
      </c>
    </row>
    <row r="102" spans="1:13" x14ac:dyDescent="0.3">
      <c r="A102" t="s">
        <v>169</v>
      </c>
      <c r="B102" t="s">
        <v>170</v>
      </c>
      <c r="C102" s="18">
        <f>'current gdp'!C102/'current gdp'!$C$110*100</f>
        <v>2.5609340128122878E-2</v>
      </c>
      <c r="D102" s="18">
        <f>'current gdp'!D102/'current gdp'!D$110*100</f>
        <v>2.3049688044695288E-2</v>
      </c>
      <c r="E102" s="18">
        <f>'current gdp'!E102/'current gdp'!E$110*100</f>
        <v>2.4452401245815381E-2</v>
      </c>
      <c r="F102" s="18">
        <f>'current gdp'!F102/'current gdp'!F$110*100</f>
        <v>2.4814534095193446E-2</v>
      </c>
      <c r="G102" s="18">
        <f>'current gdp'!G102/'current gdp'!G$110*100</f>
        <v>2.2188411499982914E-2</v>
      </c>
      <c r="H102" s="18">
        <f>'current gdp'!H102/'current gdp'!H$110*100</f>
        <v>1.9097392077236087E-2</v>
      </c>
      <c r="I102" s="18">
        <f>'current gdp'!I102/'current gdp'!I$110*100</f>
        <v>1.8452407654865961E-2</v>
      </c>
      <c r="J102" s="18">
        <f>'current gdp'!J102/'current gdp'!J$110*100</f>
        <v>1.517238194654231E-2</v>
      </c>
      <c r="K102" s="18">
        <f>'current gdp'!K102/'current gdp'!K$110*100</f>
        <v>1.5401331066074433E-2</v>
      </c>
      <c r="L102" s="18">
        <f>'current gdp'!L102/'current gdp'!L$110*100</f>
        <v>1.4980580885643975E-2</v>
      </c>
    </row>
    <row r="103" spans="1:13" x14ac:dyDescent="0.3">
      <c r="A103" t="s">
        <v>171</v>
      </c>
      <c r="B103" t="s">
        <v>172</v>
      </c>
      <c r="C103" s="18">
        <f>'current gdp'!C103/'current gdp'!$C$110*100</f>
        <v>0.2199363285191866</v>
      </c>
      <c r="D103" s="18">
        <f>'current gdp'!D103/'current gdp'!D$110*100</f>
        <v>0.19795370504278811</v>
      </c>
      <c r="E103" s="18">
        <f>'current gdp'!E103/'current gdp'!E$110*100</f>
        <v>0.21000038761548587</v>
      </c>
      <c r="F103" s="18">
        <f>'current gdp'!F103/'current gdp'!F$110*100</f>
        <v>0.21311043140927113</v>
      </c>
      <c r="G103" s="18">
        <f>'current gdp'!G103/'current gdp'!G$110*100</f>
        <v>0.19055695057211311</v>
      </c>
      <c r="H103" s="18">
        <f>'current gdp'!H103/'current gdp'!H$110*100</f>
        <v>0.16401087559246605</v>
      </c>
      <c r="I103" s="18">
        <f>'current gdp'!I103/'current gdp'!I$110*100</f>
        <v>0.15847166587060466</v>
      </c>
      <c r="J103" s="18">
        <f>'current gdp'!J103/'current gdp'!J$110*100</f>
        <v>0.13030238044083106</v>
      </c>
      <c r="K103" s="18">
        <f>'current gdp'!K103/'current gdp'!K$110*100</f>
        <v>0.13226862512014237</v>
      </c>
      <c r="L103" s="18">
        <f>'current gdp'!L103/'current gdp'!L$110*100</f>
        <v>0.12865516809841931</v>
      </c>
    </row>
    <row r="104" spans="1:13" x14ac:dyDescent="0.3">
      <c r="A104" t="s">
        <v>173</v>
      </c>
      <c r="B104" t="s">
        <v>174</v>
      </c>
      <c r="C104" s="18">
        <f>'current gdp'!C104/'current gdp'!$C$110*100</f>
        <v>1.5672543718784952E-2</v>
      </c>
      <c r="D104" s="18">
        <f>'current gdp'!D104/'current gdp'!D$110*100</f>
        <v>1.410607386904663E-2</v>
      </c>
      <c r="E104" s="18">
        <f>'current gdp'!E104/'current gdp'!E$110*100</f>
        <v>1.4964513948310059E-2</v>
      </c>
      <c r="F104" s="18">
        <f>'current gdp'!F104/'current gdp'!F$110*100</f>
        <v>1.5186133985589059E-2</v>
      </c>
      <c r="G104" s="18">
        <f>'current gdp'!G104/'current gdp'!G$110*100</f>
        <v>1.3578985149328003E-2</v>
      </c>
      <c r="H104" s="18">
        <f>'current gdp'!H104/'current gdp'!H$110*100</f>
        <v>1.16873262156637E-2</v>
      </c>
      <c r="I104" s="18">
        <f>'current gdp'!I104/'current gdp'!I$110*100</f>
        <v>1.1292605129256998E-2</v>
      </c>
      <c r="J104" s="18">
        <f>'current gdp'!J104/'current gdp'!J$110*100</f>
        <v>9.2852770975600882E-3</v>
      </c>
      <c r="K104" s="18">
        <f>'current gdp'!K104/'current gdp'!K$110*100</f>
        <v>9.4253906290799466E-3</v>
      </c>
      <c r="L104" s="18">
        <f>'current gdp'!L104/'current gdp'!L$110*100</f>
        <v>9.1678976376755195E-3</v>
      </c>
      <c r="M104" s="11"/>
    </row>
    <row r="105" spans="1:13" x14ac:dyDescent="0.3">
      <c r="B105" s="3" t="s">
        <v>175</v>
      </c>
      <c r="C105" s="19">
        <f>'current gdp'!C105/'current gdp'!$C$110*100</f>
        <v>1.1057585190323773</v>
      </c>
      <c r="D105" s="19">
        <f>'current gdp'!D105/'current gdp'!D$110*100</f>
        <v>0.99523801819757207</v>
      </c>
      <c r="E105" s="19">
        <f>'current gdp'!E105/'current gdp'!E$110*100</f>
        <v>1.0558042828548335</v>
      </c>
      <c r="F105" s="19">
        <f>'current gdp'!F105/'current gdp'!F$110*100</f>
        <v>1.0714404328383129</v>
      </c>
      <c r="G105" s="19">
        <f>'current gdp'!G105/'current gdp'!G$110*100</f>
        <v>0.95804987231822414</v>
      </c>
      <c r="H105" s="19">
        <f>'current gdp'!H105/'current gdp'!H$110*100</f>
        <v>0.82458602506182921</v>
      </c>
      <c r="I105" s="19">
        <f>'current gdp'!I105/'current gdp'!I$110*100</f>
        <v>0.79673692718930156</v>
      </c>
      <c r="J105" s="19">
        <f>'current gdp'!J105/'current gdp'!J$110*100</f>
        <v>0.65511217811420985</v>
      </c>
      <c r="K105" s="19">
        <f>'current gdp'!K105/'current gdp'!K$110*100</f>
        <v>0.66499772917023225</v>
      </c>
      <c r="L105" s="19">
        <f>'current gdp'!L105/'current gdp'!L$110*100</f>
        <v>0.64683060365790856</v>
      </c>
    </row>
    <row r="106" spans="1:13" x14ac:dyDescent="0.3">
      <c r="A106" t="s">
        <v>176</v>
      </c>
      <c r="B106" t="s">
        <v>177</v>
      </c>
      <c r="C106" s="18">
        <f>'current gdp'!C106/'current gdp'!$C$110*100</f>
        <v>0.64461315009334108</v>
      </c>
      <c r="D106" s="18">
        <f>'current gdp'!D106/'current gdp'!D$110*100</f>
        <v>0.58018410255106156</v>
      </c>
      <c r="E106" s="18">
        <f>'current gdp'!E106/'current gdp'!E$110*100</f>
        <v>0.61549182116965184</v>
      </c>
      <c r="F106" s="18">
        <f>'current gdp'!F106/'current gdp'!F$110*100</f>
        <v>0.62460707348080102</v>
      </c>
      <c r="G106" s="18">
        <f>'current gdp'!G106/'current gdp'!G$110*100</f>
        <v>0.55850489551913707</v>
      </c>
      <c r="H106" s="18">
        <f>'current gdp'!H106/'current gdp'!H$110*100</f>
        <v>0.48070079134745392</v>
      </c>
      <c r="I106" s="18">
        <f>'current gdp'!I106/'current gdp'!I$110*100</f>
        <v>0.46446587712533516</v>
      </c>
      <c r="J106" s="18">
        <f>'current gdp'!J106/'current gdp'!J$110*100</f>
        <v>0.38190429242023843</v>
      </c>
      <c r="K106" s="18">
        <f>'current gdp'!K106/'current gdp'!K$110*100</f>
        <v>0.38766717472858137</v>
      </c>
      <c r="L106" s="18">
        <f>'current gdp'!L106/'current gdp'!L$110*100</f>
        <v>0.37707646454812749</v>
      </c>
    </row>
    <row r="107" spans="1:13" x14ac:dyDescent="0.3">
      <c r="A107" t="s">
        <v>178</v>
      </c>
      <c r="B107" t="s">
        <v>179</v>
      </c>
      <c r="C107" s="18">
        <f>'current gdp'!C107/'current gdp'!$C$110*100</f>
        <v>0.20405323755968177</v>
      </c>
      <c r="D107" s="18">
        <f>'current gdp'!D107/'current gdp'!D$110*100</f>
        <v>0.18365812811770868</v>
      </c>
      <c r="E107" s="18">
        <f>'current gdp'!E107/'current gdp'!E$110*100</f>
        <v>0.19483483820177439</v>
      </c>
      <c r="F107" s="18">
        <f>'current gdp'!F107/'current gdp'!F$110*100</f>
        <v>0.19772028468234026</v>
      </c>
      <c r="G107" s="18">
        <f>'current gdp'!G107/'current gdp'!G$110*100</f>
        <v>0.17679554335357489</v>
      </c>
      <c r="H107" s="18">
        <f>'current gdp'!H107/'current gdp'!H$110*100</f>
        <v>0.15216654012991465</v>
      </c>
      <c r="I107" s="18">
        <f>'current gdp'!I107/'current gdp'!I$110*100</f>
        <v>0.14702735423516927</v>
      </c>
      <c r="J107" s="18">
        <f>'current gdp'!J107/'current gdp'!J$110*100</f>
        <v>0.1208923635749672</v>
      </c>
      <c r="K107" s="18">
        <f>'current gdp'!K107/'current gdp'!K$110*100</f>
        <v>0.12271661241711775</v>
      </c>
      <c r="L107" s="18">
        <f>'current gdp'!L107/'current gdp'!L$110*100</f>
        <v>0.11936410758524303</v>
      </c>
    </row>
    <row r="108" spans="1:13" x14ac:dyDescent="0.3">
      <c r="A108" t="s">
        <v>180</v>
      </c>
      <c r="B108" t="s">
        <v>181</v>
      </c>
      <c r="C108" s="18">
        <f>'current gdp'!C108/'current gdp'!$C$110*100</f>
        <v>0.2441222507047201</v>
      </c>
      <c r="D108" s="18">
        <f>'current gdp'!D108/'current gdp'!D$110*100</f>
        <v>0.21972224568697396</v>
      </c>
      <c r="E108" s="18">
        <f>'current gdp'!E108/'current gdp'!E$110*100</f>
        <v>0.23309367587757909</v>
      </c>
      <c r="F108" s="18">
        <f>'current gdp'!F108/'current gdp'!F$110*100</f>
        <v>0.23654572445837041</v>
      </c>
      <c r="G108" s="18">
        <f>'current gdp'!G108/'current gdp'!G$110*100</f>
        <v>0.21151208613102834</v>
      </c>
      <c r="H108" s="18">
        <f>'current gdp'!H108/'current gdp'!H$110*100</f>
        <v>0.18204679672186028</v>
      </c>
      <c r="I108" s="18">
        <f>'current gdp'!I108/'current gdp'!I$110*100</f>
        <v>0.17589845209170835</v>
      </c>
      <c r="J108" s="18">
        <f>'current gdp'!J108/'current gdp'!J$110*100</f>
        <v>0.14463145129124669</v>
      </c>
      <c r="K108" s="18">
        <f>'current gdp'!K108/'current gdp'!K$110*100</f>
        <v>0.14681391964370796</v>
      </c>
      <c r="L108" s="18">
        <f>'current gdp'!L108/'current gdp'!L$110*100</f>
        <v>0.14280309857150456</v>
      </c>
    </row>
    <row r="109" spans="1:13" x14ac:dyDescent="0.3">
      <c r="A109" t="s">
        <v>182</v>
      </c>
      <c r="B109" t="s">
        <v>183</v>
      </c>
      <c r="C109" s="18">
        <f>'current gdp'!C109/'current gdp'!$C$110*100</f>
        <v>1.2969880674634228E-2</v>
      </c>
      <c r="D109" s="18">
        <f>'current gdp'!D109/'current gdp'!D$110*100</f>
        <v>1.1673541841827997E-2</v>
      </c>
      <c r="E109" s="18">
        <f>'current gdp'!E109/'current gdp'!E$110*100</f>
        <v>1.2383947605828293E-2</v>
      </c>
      <c r="F109" s="18">
        <f>'current gdp'!F109/'current gdp'!F$110*100</f>
        <v>1.2567350216801349E-2</v>
      </c>
      <c r="G109" s="18">
        <f>'current gdp'!G109/'current gdp'!G$110*100</f>
        <v>1.1237347314483764E-2</v>
      </c>
      <c r="H109" s="18">
        <f>'current gdp'!H109/'current gdp'!H$110*100</f>
        <v>9.6718968626004695E-3</v>
      </c>
      <c r="I109" s="18">
        <f>'current gdp'!I109/'current gdp'!I$110*100</f>
        <v>9.345243737088867E-3</v>
      </c>
      <c r="J109" s="18">
        <f>'current gdp'!J109/'current gdp'!J$110*100</f>
        <v>7.6840708277575043E-3</v>
      </c>
      <c r="K109" s="18">
        <f>'current gdp'!K109/'current gdp'!K$110*100</f>
        <v>7.8000223808251268E-3</v>
      </c>
      <c r="L109" s="18">
        <f>'current gdp'!L109/'current gdp'!L$110*100</f>
        <v>7.5869329530335004E-3</v>
      </c>
    </row>
    <row r="110" spans="1:13" ht="15.6" x14ac:dyDescent="0.3">
      <c r="A110" s="15"/>
      <c r="B110" s="16" t="s">
        <v>184</v>
      </c>
      <c r="C110" s="26">
        <f>'current gdp'!C110/'current gdp'!$C$110*100</f>
        <v>100</v>
      </c>
      <c r="D110" s="26">
        <f>'current gdp'!D110/'current gdp'!D$110*100</f>
        <v>100</v>
      </c>
      <c r="E110" s="26">
        <f>'current gdp'!E110/'current gdp'!E$110*100</f>
        <v>100</v>
      </c>
      <c r="F110" s="26">
        <f>'current gdp'!F110/'current gdp'!F$110*100</f>
        <v>100</v>
      </c>
      <c r="G110" s="26">
        <f>'current gdp'!G110/'current gdp'!G$110*100</f>
        <v>100</v>
      </c>
      <c r="H110" s="26">
        <f>'current gdp'!H110/'current gdp'!H$110*100</f>
        <v>100</v>
      </c>
      <c r="I110" s="26">
        <f>'current gdp'!I110/'current gdp'!I$110*100</f>
        <v>100</v>
      </c>
      <c r="J110" s="26">
        <f>'current gdp'!J110/'current gdp'!J$110*100</f>
        <v>100</v>
      </c>
      <c r="K110" s="26">
        <f>'current gdp'!K110/'current gdp'!K$110*100</f>
        <v>100</v>
      </c>
      <c r="L110" s="26">
        <f>'current gdp'!L110/'current gdp'!L$110*100</f>
        <v>100</v>
      </c>
      <c r="M110" s="13"/>
    </row>
    <row r="111" spans="1:13" x14ac:dyDescent="0.3">
      <c r="C11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workbookViewId="0">
      <selection activeCell="L3" sqref="L3"/>
    </sheetView>
  </sheetViews>
  <sheetFormatPr defaultRowHeight="14.4" x14ac:dyDescent="0.3"/>
  <cols>
    <col min="1" max="1" width="6" customWidth="1"/>
    <col min="2" max="2" width="72.33203125" bestFit="1" customWidth="1"/>
    <col min="3" max="3" width="15.33203125" bestFit="1" customWidth="1"/>
    <col min="4" max="11" width="12.44140625" bestFit="1" customWidth="1"/>
    <col min="12" max="12" width="11.33203125" bestFit="1" customWidth="1"/>
  </cols>
  <sheetData>
    <row r="1" spans="1:12" x14ac:dyDescent="0.3">
      <c r="B1" s="3" t="s">
        <v>0</v>
      </c>
    </row>
    <row r="2" spans="1:12" ht="18" customHeight="1" x14ac:dyDescent="0.3"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1:12" x14ac:dyDescent="0.3">
      <c r="B3" s="3" t="s">
        <v>1</v>
      </c>
      <c r="C3" s="25">
        <f>SUM(C4:C8)-C5</f>
        <v>25355</v>
      </c>
      <c r="D3" s="25">
        <f>SUM(D4:D8)-D5</f>
        <v>25584</v>
      </c>
      <c r="E3" s="25">
        <f t="shared" ref="E3:L3" si="0">SUM(E4:E8)-E5</f>
        <v>26110</v>
      </c>
      <c r="F3" s="25">
        <f t="shared" si="0"/>
        <v>26825</v>
      </c>
      <c r="G3" s="25">
        <f t="shared" si="0"/>
        <v>28491</v>
      </c>
      <c r="H3" s="25">
        <f t="shared" si="0"/>
        <v>29880</v>
      </c>
      <c r="I3" s="25">
        <f t="shared" si="0"/>
        <v>31271</v>
      </c>
      <c r="J3" s="25">
        <f t="shared" si="0"/>
        <v>33549</v>
      </c>
      <c r="K3" s="25">
        <f t="shared" si="0"/>
        <v>36386</v>
      </c>
      <c r="L3" s="25">
        <f t="shared" si="0"/>
        <v>37898</v>
      </c>
    </row>
    <row r="4" spans="1:12" x14ac:dyDescent="0.3">
      <c r="A4" t="s">
        <v>2</v>
      </c>
      <c r="B4" t="s">
        <v>3</v>
      </c>
      <c r="C4" s="21">
        <v>18521</v>
      </c>
      <c r="D4" s="22">
        <v>19035</v>
      </c>
      <c r="E4" s="22">
        <v>19355</v>
      </c>
      <c r="F4" s="22">
        <v>19788</v>
      </c>
      <c r="G4" s="22">
        <v>21207</v>
      </c>
      <c r="H4" s="22">
        <v>22447</v>
      </c>
      <c r="I4" s="22">
        <v>23636</v>
      </c>
      <c r="J4" s="22">
        <v>25677</v>
      </c>
      <c r="K4" s="22">
        <v>27963</v>
      </c>
      <c r="L4" s="21">
        <v>29025</v>
      </c>
    </row>
    <row r="5" spans="1:12" x14ac:dyDescent="0.3">
      <c r="B5" t="s">
        <v>4</v>
      </c>
      <c r="C5" s="21">
        <v>2597</v>
      </c>
      <c r="D5" s="22">
        <v>2709</v>
      </c>
      <c r="E5" s="22">
        <v>2493</v>
      </c>
      <c r="F5" s="22">
        <v>2318</v>
      </c>
      <c r="G5" s="22">
        <v>2531</v>
      </c>
      <c r="H5" s="22">
        <v>2625</v>
      </c>
      <c r="I5" s="22">
        <v>2768</v>
      </c>
      <c r="J5" s="22">
        <v>2807</v>
      </c>
      <c r="K5" s="22">
        <v>3099</v>
      </c>
      <c r="L5" s="21">
        <v>3126</v>
      </c>
    </row>
    <row r="6" spans="1:12" x14ac:dyDescent="0.3">
      <c r="A6" t="s">
        <v>5</v>
      </c>
      <c r="B6" t="s">
        <v>6</v>
      </c>
      <c r="C6" s="21">
        <v>3058</v>
      </c>
      <c r="D6" s="22">
        <v>3214</v>
      </c>
      <c r="E6" s="22">
        <v>3383</v>
      </c>
      <c r="F6" s="22">
        <v>3564</v>
      </c>
      <c r="G6" s="22">
        <v>3766</v>
      </c>
      <c r="H6" s="22">
        <v>3969</v>
      </c>
      <c r="I6" s="22">
        <v>4184</v>
      </c>
      <c r="J6" s="22">
        <v>4412</v>
      </c>
      <c r="K6" s="22">
        <v>4653</v>
      </c>
      <c r="L6" s="21">
        <v>4909</v>
      </c>
    </row>
    <row r="7" spans="1:12" x14ac:dyDescent="0.3">
      <c r="A7" t="s">
        <v>7</v>
      </c>
      <c r="B7" t="s">
        <v>8</v>
      </c>
      <c r="C7" s="21">
        <v>2014</v>
      </c>
      <c r="D7" s="22">
        <v>1983</v>
      </c>
      <c r="E7" s="22">
        <v>1905</v>
      </c>
      <c r="F7" s="22">
        <v>1960</v>
      </c>
      <c r="G7" s="22">
        <v>2026</v>
      </c>
      <c r="H7" s="22">
        <v>2073</v>
      </c>
      <c r="I7" s="22">
        <v>2037</v>
      </c>
      <c r="J7" s="22">
        <v>1846</v>
      </c>
      <c r="K7" s="22">
        <v>1927</v>
      </c>
      <c r="L7" s="21">
        <v>1959</v>
      </c>
    </row>
    <row r="8" spans="1:12" x14ac:dyDescent="0.3">
      <c r="A8" t="s">
        <v>9</v>
      </c>
      <c r="B8" t="s">
        <v>10</v>
      </c>
      <c r="C8" s="21">
        <v>1762</v>
      </c>
      <c r="D8" s="22">
        <v>1352</v>
      </c>
      <c r="E8" s="22">
        <v>1467</v>
      </c>
      <c r="F8" s="22">
        <v>1513</v>
      </c>
      <c r="G8" s="22">
        <v>1492</v>
      </c>
      <c r="H8" s="22">
        <v>1391</v>
      </c>
      <c r="I8" s="22">
        <v>1414</v>
      </c>
      <c r="J8" s="22">
        <v>1614</v>
      </c>
      <c r="K8" s="22">
        <v>1843</v>
      </c>
      <c r="L8" s="21">
        <v>2005</v>
      </c>
    </row>
    <row r="9" spans="1:12" x14ac:dyDescent="0.3">
      <c r="B9" s="3" t="s">
        <v>11</v>
      </c>
      <c r="C9" s="7">
        <f>C10+C19+C41+C43+C47</f>
        <v>42434.185343653313</v>
      </c>
      <c r="D9" s="7"/>
      <c r="E9" s="7"/>
      <c r="F9" s="7"/>
      <c r="G9" s="7"/>
      <c r="H9" s="7"/>
      <c r="I9" s="7"/>
      <c r="J9" s="7"/>
      <c r="K9" s="7"/>
      <c r="L9" s="7"/>
    </row>
    <row r="10" spans="1:12" x14ac:dyDescent="0.3">
      <c r="B10" s="3" t="s">
        <v>12</v>
      </c>
      <c r="C10" s="6">
        <f>SUM(C11:C18)-C13-C14-C15-C16</f>
        <v>15557.807132524487</v>
      </c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3">
      <c r="A11" t="s">
        <v>13</v>
      </c>
      <c r="B11" t="s">
        <v>14</v>
      </c>
      <c r="C11" s="10">
        <v>6648.758909169308</v>
      </c>
      <c r="D11" s="1"/>
      <c r="E11" s="1"/>
      <c r="F11" s="1"/>
      <c r="G11" s="1"/>
      <c r="H11" s="1"/>
      <c r="I11" s="1"/>
      <c r="J11" s="1"/>
      <c r="K11" s="1"/>
      <c r="L11" s="2"/>
    </row>
    <row r="12" spans="1:12" x14ac:dyDescent="0.3">
      <c r="A12" t="s">
        <v>15</v>
      </c>
      <c r="B12" t="s">
        <v>16</v>
      </c>
      <c r="C12" s="2">
        <f>C13+C14+C15+C16</f>
        <v>8386.990283097768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3">
      <c r="B13" t="s">
        <v>17</v>
      </c>
      <c r="C13" s="2">
        <v>8174.4935906848768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3">
      <c r="B14" t="s">
        <v>18</v>
      </c>
      <c r="C14" s="2">
        <v>154.39770010423226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3">
      <c r="B15" t="s">
        <v>19</v>
      </c>
      <c r="C15" s="2">
        <v>47.967196067641829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3">
      <c r="B16" t="s">
        <v>20</v>
      </c>
      <c r="C16" s="2">
        <v>10.131796241015916</v>
      </c>
      <c r="D16" s="2"/>
      <c r="E16" s="2"/>
      <c r="F16" s="2"/>
      <c r="G16" s="2"/>
      <c r="H16" s="2"/>
      <c r="I16" s="2"/>
      <c r="J16" s="2"/>
      <c r="K16" s="2"/>
      <c r="L16" s="2"/>
    </row>
    <row r="17" spans="1:20" x14ac:dyDescent="0.3">
      <c r="A17" t="s">
        <v>21</v>
      </c>
      <c r="B17" t="s">
        <v>22</v>
      </c>
      <c r="C17" s="2">
        <v>180.07423402757129</v>
      </c>
      <c r="D17" s="2"/>
      <c r="E17" s="2"/>
      <c r="F17" s="2"/>
      <c r="G17" s="2"/>
      <c r="H17" s="2"/>
      <c r="I17" s="2"/>
      <c r="J17" s="2"/>
      <c r="K17" s="2"/>
      <c r="L17" s="2"/>
    </row>
    <row r="18" spans="1:20" x14ac:dyDescent="0.3">
      <c r="A18" t="s">
        <v>23</v>
      </c>
      <c r="B18" t="s">
        <v>24</v>
      </c>
      <c r="C18" s="2">
        <v>341.98370622984061</v>
      </c>
      <c r="D18" s="2"/>
      <c r="E18" s="2"/>
      <c r="F18" s="2"/>
      <c r="G18" s="2"/>
      <c r="H18" s="2"/>
      <c r="I18" s="2"/>
      <c r="J18" s="2"/>
      <c r="K18" s="2"/>
      <c r="L18" s="2"/>
      <c r="N18" s="2"/>
    </row>
    <row r="19" spans="1:20" x14ac:dyDescent="0.3">
      <c r="B19" s="3" t="s">
        <v>25</v>
      </c>
      <c r="C19" s="6">
        <f>SUM(C20:C40)</f>
        <v>14425.143335088833</v>
      </c>
      <c r="D19" s="6"/>
      <c r="E19" s="6"/>
      <c r="F19" s="6"/>
      <c r="G19" s="6"/>
      <c r="H19" s="6"/>
      <c r="I19" s="6"/>
      <c r="J19" s="6"/>
      <c r="K19" s="6"/>
      <c r="L19" s="6"/>
    </row>
    <row r="20" spans="1:20" x14ac:dyDescent="0.3">
      <c r="A20" t="s">
        <v>26</v>
      </c>
      <c r="B20" t="s">
        <v>27</v>
      </c>
      <c r="C20" s="2">
        <v>3323.9151339682348</v>
      </c>
      <c r="D20" s="1"/>
      <c r="E20" s="1"/>
      <c r="F20" s="1"/>
      <c r="G20" s="1"/>
      <c r="H20" s="1"/>
      <c r="I20" s="1"/>
      <c r="J20" s="1"/>
      <c r="K20" s="1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t="s">
        <v>28</v>
      </c>
      <c r="B21" t="s">
        <v>29</v>
      </c>
      <c r="C21" s="2">
        <v>805.20182434058916</v>
      </c>
      <c r="D21" s="1"/>
      <c r="E21" s="1"/>
      <c r="F21" s="1"/>
      <c r="G21" s="1"/>
      <c r="H21" s="1"/>
      <c r="I21" s="1"/>
      <c r="J21" s="1"/>
      <c r="K21" s="1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t="s">
        <v>30</v>
      </c>
      <c r="B22" t="s">
        <v>31</v>
      </c>
      <c r="C22" s="2">
        <v>660.02705269887861</v>
      </c>
      <c r="D22" s="1"/>
      <c r="E22" s="1"/>
      <c r="F22" s="1"/>
      <c r="G22" s="1"/>
      <c r="H22" s="1"/>
      <c r="I22" s="1"/>
      <c r="J22" s="1"/>
      <c r="K22" s="1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t="s">
        <v>32</v>
      </c>
      <c r="B23" t="s">
        <v>33</v>
      </c>
      <c r="C23" s="2">
        <v>210.36223915017337</v>
      </c>
      <c r="D23" s="1"/>
      <c r="E23" s="1"/>
      <c r="F23" s="1"/>
      <c r="G23" s="1"/>
      <c r="H23" s="1"/>
      <c r="I23" s="1"/>
      <c r="J23" s="1"/>
      <c r="K23" s="1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t="s">
        <v>34</v>
      </c>
      <c r="B24" t="s">
        <v>35</v>
      </c>
      <c r="C24" s="2">
        <v>168.80258216912745</v>
      </c>
      <c r="D24" s="1"/>
      <c r="E24" s="1"/>
      <c r="F24" s="1"/>
      <c r="G24" s="1"/>
      <c r="H24" s="1"/>
      <c r="I24" s="1"/>
      <c r="J24" s="1"/>
      <c r="K24" s="1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t="s">
        <v>36</v>
      </c>
      <c r="B25" t="s">
        <v>37</v>
      </c>
      <c r="C25" s="2">
        <v>380.28780954666132</v>
      </c>
      <c r="D25" s="1"/>
      <c r="E25" s="1"/>
      <c r="F25" s="1"/>
      <c r="G25" s="1"/>
      <c r="H25" s="1"/>
      <c r="I25" s="1"/>
      <c r="J25" s="1"/>
      <c r="K25" s="1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t="s">
        <v>38</v>
      </c>
      <c r="B26" t="s">
        <v>39</v>
      </c>
      <c r="C26" s="2">
        <v>544.33940499043069</v>
      </c>
      <c r="D26" s="1"/>
      <c r="E26" s="1"/>
      <c r="F26" s="1"/>
      <c r="G26" s="1"/>
      <c r="H26" s="1"/>
      <c r="I26" s="1"/>
      <c r="J26" s="1"/>
      <c r="K26" s="1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t="s">
        <v>40</v>
      </c>
      <c r="B27" t="s">
        <v>41</v>
      </c>
      <c r="C27" s="2">
        <v>1258.3864239169293</v>
      </c>
      <c r="D27" s="1"/>
      <c r="E27" s="1"/>
      <c r="F27" s="1"/>
      <c r="G27" s="1"/>
      <c r="H27" s="1"/>
      <c r="I27" s="1"/>
      <c r="J27" s="1"/>
      <c r="K27" s="1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t="s">
        <v>42</v>
      </c>
      <c r="B28" t="s">
        <v>43</v>
      </c>
      <c r="C28" s="2">
        <v>638.19104893148119</v>
      </c>
      <c r="D28" s="1"/>
      <c r="E28" s="1"/>
      <c r="F28" s="1"/>
      <c r="G28" s="1"/>
      <c r="H28" s="1"/>
      <c r="I28" s="1"/>
      <c r="J28" s="1"/>
      <c r="K28" s="1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t="s">
        <v>44</v>
      </c>
      <c r="B29" t="s">
        <v>45</v>
      </c>
      <c r="C29" s="2">
        <v>386.00978700147181</v>
      </c>
      <c r="D29" s="1"/>
      <c r="E29" s="1"/>
      <c r="F29" s="1"/>
      <c r="G29" s="1"/>
      <c r="H29" s="1"/>
      <c r="I29" s="1"/>
      <c r="J29" s="1"/>
      <c r="K29" s="1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t="s">
        <v>46</v>
      </c>
      <c r="B30" t="s">
        <v>47</v>
      </c>
      <c r="C30" s="2">
        <v>798.50243243202499</v>
      </c>
      <c r="D30" s="1"/>
      <c r="E30" s="1"/>
      <c r="F30" s="1"/>
      <c r="G30" s="1"/>
      <c r="H30" s="1"/>
      <c r="I30" s="1"/>
      <c r="J30" s="1"/>
      <c r="K30" s="1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t="s">
        <v>48</v>
      </c>
      <c r="B31" t="s">
        <v>49</v>
      </c>
      <c r="C31" s="2">
        <v>742.85968582013845</v>
      </c>
      <c r="D31" s="1"/>
      <c r="E31" s="1"/>
      <c r="F31" s="1"/>
      <c r="G31" s="1"/>
      <c r="H31" s="1"/>
      <c r="I31" s="1"/>
      <c r="J31" s="1"/>
      <c r="K31" s="1"/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t="s">
        <v>50</v>
      </c>
      <c r="B32" t="s">
        <v>51</v>
      </c>
      <c r="C32" s="2">
        <v>1248.0833735355068</v>
      </c>
      <c r="D32" s="1"/>
      <c r="E32" s="1"/>
      <c r="F32" s="1"/>
      <c r="G32" s="1"/>
      <c r="H32" s="1"/>
      <c r="I32" s="1"/>
      <c r="J32" s="1"/>
      <c r="K32" s="1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t="s">
        <v>52</v>
      </c>
      <c r="B33" t="s">
        <v>53</v>
      </c>
      <c r="C33" s="2">
        <v>1009.3942318804012</v>
      </c>
      <c r="D33" s="1"/>
      <c r="E33" s="1"/>
      <c r="F33" s="1"/>
      <c r="G33" s="1"/>
      <c r="H33" s="1"/>
      <c r="I33" s="1"/>
      <c r="J33" s="1"/>
      <c r="K33" s="1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t="s">
        <v>54</v>
      </c>
      <c r="B34" t="s">
        <v>55</v>
      </c>
      <c r="C34" s="2">
        <v>19.206704997995942</v>
      </c>
      <c r="D34" s="1"/>
      <c r="E34" s="1"/>
      <c r="F34" s="1"/>
      <c r="G34" s="1"/>
      <c r="H34" s="1"/>
      <c r="I34" s="1"/>
      <c r="J34" s="1"/>
      <c r="K34" s="1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t="s">
        <v>56</v>
      </c>
      <c r="B35" t="s">
        <v>57</v>
      </c>
      <c r="C35" s="2">
        <v>217.0257130127498</v>
      </c>
      <c r="D35" s="1"/>
      <c r="E35" s="1"/>
      <c r="F35" s="1"/>
      <c r="G35" s="1"/>
      <c r="H35" s="1"/>
      <c r="I35" s="1"/>
      <c r="J35" s="1"/>
      <c r="K35" s="1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t="s">
        <v>58</v>
      </c>
      <c r="B36" t="s">
        <v>59</v>
      </c>
      <c r="C36" s="2">
        <v>44.114982207114693</v>
      </c>
      <c r="D36" s="1"/>
      <c r="E36" s="1"/>
      <c r="F36" s="1"/>
      <c r="G36" s="1"/>
      <c r="H36" s="1"/>
      <c r="I36" s="1"/>
      <c r="J36" s="1"/>
      <c r="K36" s="1"/>
      <c r="M36" s="2"/>
      <c r="N36" s="2"/>
      <c r="O36" s="2"/>
      <c r="P36" s="2"/>
      <c r="Q36" s="2"/>
      <c r="R36" s="2"/>
      <c r="S36" s="2"/>
      <c r="T36" s="2"/>
    </row>
    <row r="37" spans="1:20" ht="29.25" customHeight="1" x14ac:dyDescent="0.3">
      <c r="A37" t="s">
        <v>60</v>
      </c>
      <c r="B37" s="4" t="s">
        <v>61</v>
      </c>
      <c r="C37" s="2">
        <v>9.6906430536335151</v>
      </c>
      <c r="D37" s="1"/>
      <c r="E37" s="1"/>
      <c r="F37" s="1"/>
      <c r="G37" s="1"/>
      <c r="H37" s="1"/>
      <c r="I37" s="1"/>
      <c r="J37" s="1"/>
      <c r="K37" s="1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t="s">
        <v>62</v>
      </c>
      <c r="B38" t="s">
        <v>63</v>
      </c>
      <c r="C38" s="2">
        <v>226.85980213503507</v>
      </c>
      <c r="D38" s="1"/>
      <c r="E38" s="1"/>
      <c r="F38" s="1"/>
      <c r="G38" s="1"/>
      <c r="H38" s="1"/>
      <c r="I38" s="1"/>
      <c r="J38" s="1"/>
      <c r="K38" s="1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t="s">
        <v>64</v>
      </c>
      <c r="B39" t="s">
        <v>65</v>
      </c>
      <c r="C39" s="2">
        <v>1355.6480407472257</v>
      </c>
      <c r="D39" s="1"/>
      <c r="E39" s="1"/>
      <c r="F39" s="1"/>
      <c r="G39" s="1"/>
      <c r="H39" s="1"/>
      <c r="I39" s="1"/>
      <c r="J39" s="1"/>
      <c r="K39" s="1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t="s">
        <v>66</v>
      </c>
      <c r="B40" t="s">
        <v>67</v>
      </c>
      <c r="C40" s="2">
        <v>378.23441855302661</v>
      </c>
      <c r="D40" s="1"/>
      <c r="E40" s="1"/>
      <c r="F40" s="1"/>
      <c r="G40" s="1"/>
      <c r="H40" s="1"/>
      <c r="I40" s="1"/>
      <c r="J40" s="1"/>
      <c r="K40" s="1"/>
      <c r="M40" s="2"/>
      <c r="N40" s="2"/>
      <c r="O40" s="2"/>
      <c r="P40" s="2"/>
      <c r="Q40" s="2"/>
      <c r="R40" s="2"/>
      <c r="S40" s="2"/>
      <c r="T40" s="2"/>
    </row>
    <row r="41" spans="1:20" x14ac:dyDescent="0.3">
      <c r="B41" s="3" t="s">
        <v>68</v>
      </c>
      <c r="C41" s="6">
        <f>C42</f>
        <v>1340.7363583301396</v>
      </c>
      <c r="D41" s="6"/>
      <c r="E41" s="6"/>
      <c r="F41" s="6"/>
      <c r="G41" s="6"/>
      <c r="H41" s="6"/>
      <c r="I41" s="6"/>
      <c r="J41" s="6"/>
      <c r="K41" s="6"/>
    </row>
    <row r="42" spans="1:20" x14ac:dyDescent="0.3">
      <c r="A42" t="s">
        <v>69</v>
      </c>
      <c r="B42" t="s">
        <v>68</v>
      </c>
      <c r="C42" s="2">
        <v>1340.7363583301396</v>
      </c>
      <c r="D42" s="1"/>
      <c r="E42" s="1"/>
      <c r="F42" s="1"/>
      <c r="G42" s="1"/>
      <c r="H42" s="1"/>
      <c r="I42" s="1"/>
      <c r="J42" s="1"/>
      <c r="K42" s="1"/>
    </row>
    <row r="43" spans="1:20" x14ac:dyDescent="0.3">
      <c r="B43" s="3" t="s">
        <v>70</v>
      </c>
      <c r="C43" s="6">
        <f>SUM(C44:C46)</f>
        <v>702.61782849605811</v>
      </c>
      <c r="D43" s="6"/>
      <c r="E43" s="6"/>
      <c r="F43" s="6"/>
      <c r="G43" s="6"/>
      <c r="H43" s="6"/>
      <c r="I43" s="6"/>
      <c r="J43" s="6"/>
      <c r="K43" s="6"/>
      <c r="L43" s="6"/>
    </row>
    <row r="44" spans="1:20" x14ac:dyDescent="0.3">
      <c r="A44" t="s">
        <v>71</v>
      </c>
      <c r="B44" t="s">
        <v>72</v>
      </c>
      <c r="C44" s="2">
        <v>214.67668396251594</v>
      </c>
      <c r="D44" s="2"/>
      <c r="E44" s="2"/>
      <c r="F44" s="2"/>
      <c r="G44" s="2"/>
      <c r="H44" s="2"/>
      <c r="I44" s="2"/>
      <c r="J44" s="2"/>
      <c r="K44" s="2"/>
    </row>
    <row r="45" spans="1:20" x14ac:dyDescent="0.3">
      <c r="A45" t="s">
        <v>73</v>
      </c>
      <c r="B45" t="s">
        <v>74</v>
      </c>
      <c r="C45" s="2">
        <v>0.83460009754454634</v>
      </c>
      <c r="D45" s="2"/>
      <c r="E45" s="2"/>
      <c r="F45" s="2"/>
      <c r="G45" s="2"/>
      <c r="H45" s="2"/>
      <c r="I45" s="2"/>
      <c r="J45" s="2"/>
      <c r="K45" s="2"/>
    </row>
    <row r="46" spans="1:20" ht="28.8" x14ac:dyDescent="0.3">
      <c r="A46" t="s">
        <v>75</v>
      </c>
      <c r="B46" s="4" t="s">
        <v>76</v>
      </c>
      <c r="C46" s="2">
        <v>487.10654443599765</v>
      </c>
      <c r="D46" s="2"/>
      <c r="E46" s="2"/>
      <c r="F46" s="2"/>
      <c r="G46" s="2"/>
      <c r="H46" s="2"/>
      <c r="I46" s="2"/>
      <c r="J46" s="2"/>
      <c r="K46" s="2"/>
    </row>
    <row r="47" spans="1:20" x14ac:dyDescent="0.3">
      <c r="B47" s="3" t="s">
        <v>77</v>
      </c>
      <c r="C47" s="6">
        <f>SUM(C48:C49)</f>
        <v>10407.880689213793</v>
      </c>
      <c r="D47" s="6"/>
      <c r="E47" s="6"/>
      <c r="F47" s="6"/>
      <c r="G47" s="6"/>
      <c r="H47" s="6"/>
      <c r="I47" s="6"/>
      <c r="J47" s="6"/>
      <c r="K47" s="6"/>
      <c r="L47" s="6"/>
    </row>
    <row r="48" spans="1:20" x14ac:dyDescent="0.3">
      <c r="A48" t="s">
        <v>78</v>
      </c>
      <c r="B48" t="s">
        <v>79</v>
      </c>
      <c r="C48" s="2">
        <v>9578.5975278477981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">
      <c r="A49" t="s">
        <v>80</v>
      </c>
      <c r="B49" t="s">
        <v>81</v>
      </c>
      <c r="C49" s="2">
        <v>829.28316136599449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">
      <c r="B50" s="3" t="s">
        <v>82</v>
      </c>
      <c r="C50" s="7">
        <f>C51+C55+C61+C64+C71+C76+C78+C86+C93+C95+C97+C100+C105</f>
        <v>50523.645539334924</v>
      </c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3">
      <c r="B51" s="3" t="s">
        <v>83</v>
      </c>
      <c r="C51" s="6">
        <v>13876.807337491518</v>
      </c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3">
      <c r="A52" t="s">
        <v>84</v>
      </c>
      <c r="B52" t="s">
        <v>85</v>
      </c>
      <c r="C52" s="2">
        <v>4025.7057572881326</v>
      </c>
    </row>
    <row r="53" spans="1:12" x14ac:dyDescent="0.3">
      <c r="A53" t="s">
        <v>86</v>
      </c>
      <c r="B53" t="s">
        <v>87</v>
      </c>
      <c r="C53" s="2">
        <v>3375.8774579703304</v>
      </c>
    </row>
    <row r="54" spans="1:12" x14ac:dyDescent="0.3">
      <c r="A54" t="s">
        <v>88</v>
      </c>
      <c r="B54" t="s">
        <v>89</v>
      </c>
      <c r="C54" s="2">
        <v>6475.2241222330558</v>
      </c>
    </row>
    <row r="55" spans="1:12" x14ac:dyDescent="0.3">
      <c r="B55" s="3" t="s">
        <v>90</v>
      </c>
      <c r="C55" s="6">
        <v>7054.7116110969946</v>
      </c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3">
      <c r="A56" t="s">
        <v>91</v>
      </c>
      <c r="B56" t="s">
        <v>92</v>
      </c>
      <c r="C56" s="2">
        <v>6526.195161471659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3">
      <c r="A57" t="s">
        <v>93</v>
      </c>
      <c r="B57" t="s">
        <v>94</v>
      </c>
      <c r="C57" s="2">
        <v>66.259224285505113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">
      <c r="A58" t="s">
        <v>95</v>
      </c>
      <c r="B58" t="s">
        <v>96</v>
      </c>
      <c r="C58" s="2">
        <v>328.42655949316662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3">
      <c r="A59" t="s">
        <v>97</v>
      </c>
      <c r="B59" t="s">
        <v>98</v>
      </c>
      <c r="C59" s="2">
        <v>94.777814622496166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3">
      <c r="A60" t="s">
        <v>99</v>
      </c>
      <c r="B60" t="s">
        <v>100</v>
      </c>
      <c r="C60" s="2">
        <v>39.052851224166936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3">
      <c r="B61" s="3" t="s">
        <v>101</v>
      </c>
      <c r="C61" s="6">
        <v>4675.1491566365366</v>
      </c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3">
      <c r="A62" t="s">
        <v>102</v>
      </c>
      <c r="B62" t="s">
        <v>103</v>
      </c>
      <c r="C62" s="2">
        <v>1041.5773610704146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3">
      <c r="A63" t="s">
        <v>104</v>
      </c>
      <c r="B63" t="s">
        <v>105</v>
      </c>
      <c r="C63" s="2">
        <v>3633.5717955661235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3">
      <c r="B64" s="3" t="s">
        <v>106</v>
      </c>
      <c r="C64" s="6">
        <v>1949.3711948300192</v>
      </c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3">
      <c r="A65" t="s">
        <v>107</v>
      </c>
      <c r="B65" t="s">
        <v>108</v>
      </c>
      <c r="C65" s="2">
        <v>40.030741915461185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3">
      <c r="A66" t="s">
        <v>109</v>
      </c>
      <c r="B66" t="s">
        <v>110</v>
      </c>
      <c r="C66" s="2">
        <v>11.091166797212841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3">
      <c r="A67" t="s">
        <v>111</v>
      </c>
      <c r="B67" t="s">
        <v>112</v>
      </c>
      <c r="C67" s="2">
        <v>44.426477521653069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3">
      <c r="A68" t="s">
        <v>113</v>
      </c>
      <c r="B68" t="s">
        <v>114</v>
      </c>
      <c r="C68" s="2">
        <v>1717.3659876543375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3">
      <c r="A69" t="s">
        <v>115</v>
      </c>
      <c r="B69" t="s">
        <v>116</v>
      </c>
      <c r="C69" s="2">
        <v>49.858629673452391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3">
      <c r="A70" t="s">
        <v>117</v>
      </c>
      <c r="B70" t="s">
        <v>118</v>
      </c>
      <c r="C70" s="2">
        <v>86.598191267901626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3">
      <c r="B71" s="3" t="s">
        <v>119</v>
      </c>
      <c r="C71" s="6">
        <v>5882.646400175041</v>
      </c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3">
      <c r="A72" t="s">
        <v>120</v>
      </c>
      <c r="B72" t="s">
        <v>121</v>
      </c>
      <c r="C72" s="2">
        <v>282.04853823214722</v>
      </c>
    </row>
    <row r="73" spans="1:12" x14ac:dyDescent="0.3">
      <c r="B73" t="s">
        <v>122</v>
      </c>
      <c r="C73" s="2">
        <v>4611.164538220838</v>
      </c>
    </row>
    <row r="74" spans="1:12" x14ac:dyDescent="0.3">
      <c r="A74" t="s">
        <v>123</v>
      </c>
      <c r="B74" t="s">
        <v>124</v>
      </c>
      <c r="C74" s="2">
        <v>583.17510299999651</v>
      </c>
    </row>
    <row r="75" spans="1:12" x14ac:dyDescent="0.3">
      <c r="A75" t="s">
        <v>125</v>
      </c>
      <c r="B75" t="s">
        <v>126</v>
      </c>
      <c r="C75" s="2">
        <v>406.25822072205779</v>
      </c>
    </row>
    <row r="76" spans="1:12" x14ac:dyDescent="0.3">
      <c r="B76" s="3" t="s">
        <v>127</v>
      </c>
      <c r="C76" s="6">
        <f>C77</f>
        <v>1173.3067739112741</v>
      </c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3">
      <c r="A77" t="s">
        <v>128</v>
      </c>
      <c r="B77" t="s">
        <v>127</v>
      </c>
      <c r="C77" s="2">
        <v>1173.3067739112741</v>
      </c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">
      <c r="B78" s="3" t="s">
        <v>129</v>
      </c>
      <c r="C78" s="6">
        <f>SUM(C79:C85)</f>
        <v>891.37282059162465</v>
      </c>
    </row>
    <row r="79" spans="1:12" x14ac:dyDescent="0.3">
      <c r="A79" t="s">
        <v>130</v>
      </c>
      <c r="B79" t="s">
        <v>131</v>
      </c>
      <c r="C79" s="2">
        <v>119.21392931728278</v>
      </c>
    </row>
    <row r="80" spans="1:12" x14ac:dyDescent="0.3">
      <c r="A80" t="s">
        <v>132</v>
      </c>
      <c r="B80" t="s">
        <v>133</v>
      </c>
      <c r="C80" s="2">
        <v>119.16834978092071</v>
      </c>
    </row>
    <row r="81" spans="1:12" x14ac:dyDescent="0.3">
      <c r="A81" t="s">
        <v>134</v>
      </c>
      <c r="B81" t="s">
        <v>135</v>
      </c>
      <c r="C81" s="2">
        <v>334.71418972852797</v>
      </c>
    </row>
    <row r="82" spans="1:12" x14ac:dyDescent="0.3">
      <c r="A82" t="s">
        <v>136</v>
      </c>
      <c r="B82" t="s">
        <v>137</v>
      </c>
      <c r="C82" s="2">
        <v>35.64916874785807</v>
      </c>
    </row>
    <row r="83" spans="1:12" x14ac:dyDescent="0.3">
      <c r="A83" t="s">
        <v>138</v>
      </c>
      <c r="B83" t="s">
        <v>139</v>
      </c>
      <c r="C83" s="2">
        <v>95.76921453593107</v>
      </c>
    </row>
    <row r="84" spans="1:12" x14ac:dyDescent="0.3">
      <c r="A84" t="s">
        <v>140</v>
      </c>
      <c r="B84" t="s">
        <v>141</v>
      </c>
      <c r="C84" s="2">
        <v>185.5814065713266</v>
      </c>
    </row>
    <row r="85" spans="1:12" x14ac:dyDescent="0.3">
      <c r="A85" t="s">
        <v>142</v>
      </c>
      <c r="B85" t="s">
        <v>143</v>
      </c>
      <c r="C85" s="2">
        <v>1.2765619097774223</v>
      </c>
    </row>
    <row r="86" spans="1:12" x14ac:dyDescent="0.3">
      <c r="B86" s="3" t="s">
        <v>144</v>
      </c>
      <c r="C86" s="6">
        <f>SUM(C87:C92)</f>
        <v>779.82428214548781</v>
      </c>
    </row>
    <row r="87" spans="1:12" x14ac:dyDescent="0.3">
      <c r="A87" t="s">
        <v>145</v>
      </c>
      <c r="B87" t="s">
        <v>146</v>
      </c>
      <c r="C87" s="2">
        <v>141.66165889068716</v>
      </c>
    </row>
    <row r="88" spans="1:12" x14ac:dyDescent="0.3">
      <c r="A88" t="s">
        <v>147</v>
      </c>
      <c r="B88" t="s">
        <v>148</v>
      </c>
      <c r="C88" s="2">
        <v>44.318152335841788</v>
      </c>
    </row>
    <row r="89" spans="1:12" x14ac:dyDescent="0.3">
      <c r="A89" t="s">
        <v>149</v>
      </c>
      <c r="B89" t="s">
        <v>150</v>
      </c>
      <c r="C89" s="2">
        <v>317.43240855188697</v>
      </c>
    </row>
    <row r="90" spans="1:12" x14ac:dyDescent="0.3">
      <c r="A90" t="s">
        <v>151</v>
      </c>
      <c r="B90" t="s">
        <v>152</v>
      </c>
      <c r="C90" s="2">
        <v>93.422433581994355</v>
      </c>
    </row>
    <row r="91" spans="1:12" x14ac:dyDescent="0.3">
      <c r="A91" t="s">
        <v>153</v>
      </c>
      <c r="B91" t="s">
        <v>154</v>
      </c>
      <c r="C91" s="2">
        <v>13.110604758095702</v>
      </c>
    </row>
    <row r="92" spans="1:12" x14ac:dyDescent="0.3">
      <c r="A92" t="s">
        <v>155</v>
      </c>
      <c r="B92" t="s">
        <v>156</v>
      </c>
      <c r="C92" s="2">
        <v>169.87902402698177</v>
      </c>
    </row>
    <row r="93" spans="1:12" x14ac:dyDescent="0.3">
      <c r="B93" s="3" t="s">
        <v>157</v>
      </c>
      <c r="C93" s="6">
        <f>C94</f>
        <v>4585.0190833403694</v>
      </c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3">
      <c r="A94" t="s">
        <v>158</v>
      </c>
      <c r="B94" t="s">
        <v>157</v>
      </c>
      <c r="C94" s="10">
        <v>4585.0190833403694</v>
      </c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">
      <c r="B95" s="3" t="s">
        <v>159</v>
      </c>
      <c r="C95" s="6">
        <f>C96</f>
        <v>5325.0569777149976</v>
      </c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3">
      <c r="A96" t="s">
        <v>160</v>
      </c>
      <c r="B96" t="s">
        <v>159</v>
      </c>
      <c r="C96" s="10">
        <v>5325.0569777149976</v>
      </c>
      <c r="D96" s="1"/>
      <c r="E96" s="1"/>
      <c r="F96" s="1"/>
      <c r="G96" s="1"/>
      <c r="H96" s="1"/>
      <c r="I96" s="1"/>
      <c r="J96" s="1"/>
      <c r="K96" s="1"/>
      <c r="L96" s="1"/>
    </row>
    <row r="97" spans="1:13" x14ac:dyDescent="0.3">
      <c r="B97" s="3" t="s">
        <v>161</v>
      </c>
      <c r="C97" s="6">
        <f>C98+C99</f>
        <v>2700.2263962820634</v>
      </c>
    </row>
    <row r="98" spans="1:13" x14ac:dyDescent="0.3">
      <c r="A98" t="s">
        <v>162</v>
      </c>
      <c r="B98" t="s">
        <v>163</v>
      </c>
      <c r="C98" s="2">
        <v>2594.4334667706635</v>
      </c>
    </row>
    <row r="99" spans="1:13" x14ac:dyDescent="0.3">
      <c r="A99" t="s">
        <v>164</v>
      </c>
      <c r="B99" t="s">
        <v>165</v>
      </c>
      <c r="C99" s="2">
        <v>105.79292951139979</v>
      </c>
    </row>
    <row r="100" spans="1:13" x14ac:dyDescent="0.3">
      <c r="B100" s="3" t="s">
        <v>166</v>
      </c>
      <c r="C100" s="6">
        <f>SUM(C101:C104)</f>
        <v>321.88949309936663</v>
      </c>
    </row>
    <row r="101" spans="1:13" x14ac:dyDescent="0.3">
      <c r="A101" t="s">
        <v>167</v>
      </c>
      <c r="B101" t="s">
        <v>168</v>
      </c>
      <c r="C101" s="2">
        <v>12.832514888871778</v>
      </c>
    </row>
    <row r="102" spans="1:13" x14ac:dyDescent="0.3">
      <c r="A102" t="s">
        <v>169</v>
      </c>
      <c r="B102" t="s">
        <v>170</v>
      </c>
      <c r="C102" s="2">
        <v>30.299362369381758</v>
      </c>
    </row>
    <row r="103" spans="1:13" x14ac:dyDescent="0.3">
      <c r="A103" t="s">
        <v>171</v>
      </c>
      <c r="B103" t="s">
        <v>172</v>
      </c>
      <c r="C103" s="2">
        <v>260.21484671821923</v>
      </c>
    </row>
    <row r="104" spans="1:13" x14ac:dyDescent="0.3">
      <c r="A104" t="s">
        <v>173</v>
      </c>
      <c r="B104" t="s">
        <v>174</v>
      </c>
      <c r="C104" s="2">
        <v>18.542769122893873</v>
      </c>
    </row>
    <row r="105" spans="1:13" x14ac:dyDescent="0.3">
      <c r="B105" s="3" t="s">
        <v>175</v>
      </c>
      <c r="C105" s="6">
        <f>SUM(C106:C109)</f>
        <v>1308.2640120196149</v>
      </c>
    </row>
    <row r="106" spans="1:13" x14ac:dyDescent="0.3">
      <c r="A106" t="s">
        <v>176</v>
      </c>
      <c r="B106" t="s">
        <v>177</v>
      </c>
      <c r="C106" s="2">
        <v>762.66578229005142</v>
      </c>
    </row>
    <row r="107" spans="1:13" x14ac:dyDescent="0.3">
      <c r="A107" t="s">
        <v>178</v>
      </c>
      <c r="B107" t="s">
        <v>179</v>
      </c>
      <c r="C107" s="2">
        <v>241.42297132743528</v>
      </c>
    </row>
    <row r="108" spans="1:13" x14ac:dyDescent="0.3">
      <c r="A108" t="s">
        <v>180</v>
      </c>
      <c r="B108" t="s">
        <v>181</v>
      </c>
      <c r="C108" s="2">
        <v>288.8301104021283</v>
      </c>
    </row>
    <row r="109" spans="1:13" x14ac:dyDescent="0.3">
      <c r="A109" t="s">
        <v>182</v>
      </c>
      <c r="B109" t="s">
        <v>183</v>
      </c>
      <c r="C109" s="2">
        <v>15.345148</v>
      </c>
    </row>
    <row r="110" spans="1:13" ht="15.6" x14ac:dyDescent="0.3">
      <c r="B110" s="5" t="s">
        <v>184</v>
      </c>
      <c r="C110" s="8">
        <f t="shared" ref="C110:M110" si="1">C105+C100+C97+C95+C93+C86+C78+C76+C71+C64+C61+C55+C51+C47+C43+C41+C19+C10+C3</f>
        <v>118312.83088298822</v>
      </c>
      <c r="D110" s="8">
        <f t="shared" si="1"/>
        <v>25584</v>
      </c>
      <c r="E110" s="8">
        <f t="shared" si="1"/>
        <v>26110</v>
      </c>
      <c r="F110" s="8">
        <f t="shared" si="1"/>
        <v>26825</v>
      </c>
      <c r="G110" s="8">
        <f t="shared" si="1"/>
        <v>28491</v>
      </c>
      <c r="H110" s="8">
        <f t="shared" si="1"/>
        <v>29880</v>
      </c>
      <c r="I110" s="8">
        <f t="shared" si="1"/>
        <v>31271</v>
      </c>
      <c r="J110" s="8">
        <f t="shared" si="1"/>
        <v>33549</v>
      </c>
      <c r="K110" s="8">
        <f t="shared" si="1"/>
        <v>36386</v>
      </c>
      <c r="L110" s="8">
        <f t="shared" si="1"/>
        <v>37898</v>
      </c>
      <c r="M110" s="8">
        <f t="shared" si="1"/>
        <v>0</v>
      </c>
    </row>
    <row r="111" spans="1:13" x14ac:dyDescent="0.3">
      <c r="B111" s="9" t="s">
        <v>185</v>
      </c>
      <c r="C111" s="10">
        <v>6163.8611427921933</v>
      </c>
      <c r="D111" s="1"/>
      <c r="E111" s="1"/>
      <c r="F111" s="1"/>
      <c r="G111" s="1"/>
      <c r="H111" s="1"/>
      <c r="I111" s="1"/>
      <c r="J111" s="1"/>
      <c r="K111" s="1"/>
      <c r="L111" s="1"/>
    </row>
    <row r="112" spans="1:13" ht="15.6" x14ac:dyDescent="0.3">
      <c r="B112" s="5" t="s">
        <v>186</v>
      </c>
      <c r="C112" s="8">
        <f>C110+C111</f>
        <v>124476.69202578042</v>
      </c>
      <c r="D112" s="8">
        <f t="shared" ref="D112:L112" si="2">D110+D111</f>
        <v>25584</v>
      </c>
      <c r="E112" s="8">
        <f t="shared" si="2"/>
        <v>26110</v>
      </c>
      <c r="F112" s="8">
        <f t="shared" si="2"/>
        <v>26825</v>
      </c>
      <c r="G112" s="8">
        <f t="shared" si="2"/>
        <v>28491</v>
      </c>
      <c r="H112" s="8">
        <f t="shared" si="2"/>
        <v>29880</v>
      </c>
      <c r="I112" s="8">
        <f t="shared" si="2"/>
        <v>31271</v>
      </c>
      <c r="J112" s="8">
        <f t="shared" si="2"/>
        <v>33549</v>
      </c>
      <c r="K112" s="8">
        <f t="shared" si="2"/>
        <v>36386</v>
      </c>
      <c r="L112" s="8">
        <f t="shared" si="2"/>
        <v>37898</v>
      </c>
    </row>
    <row r="113" spans="3:3" x14ac:dyDescent="0.3">
      <c r="C11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opLeftCell="A94" workbookViewId="0">
      <selection activeCell="C3" sqref="C3:C112"/>
    </sheetView>
  </sheetViews>
  <sheetFormatPr defaultRowHeight="14.4" x14ac:dyDescent="0.3"/>
  <cols>
    <col min="1" max="1" width="6" customWidth="1"/>
    <col min="2" max="2" width="72.33203125" bestFit="1" customWidth="1"/>
    <col min="3" max="3" width="15.33203125" bestFit="1" customWidth="1"/>
    <col min="4" max="11" width="12.44140625" bestFit="1" customWidth="1"/>
    <col min="12" max="12" width="11.33203125" bestFit="1" customWidth="1"/>
  </cols>
  <sheetData>
    <row r="1" spans="1:12" x14ac:dyDescent="0.3">
      <c r="B1" s="3" t="s">
        <v>0</v>
      </c>
    </row>
    <row r="2" spans="1:12" ht="18" customHeight="1" x14ac:dyDescent="0.3"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1:12" x14ac:dyDescent="0.3">
      <c r="B3" s="3" t="s">
        <v>1</v>
      </c>
      <c r="C3" s="7"/>
      <c r="D3" s="7">
        <f>SUM(D4:D8)-D5</f>
        <v>0</v>
      </c>
      <c r="E3" s="7">
        <f t="shared" ref="E3:L3" si="0">SUM(E4:E8)-E5</f>
        <v>0</v>
      </c>
      <c r="F3" s="7">
        <f t="shared" si="0"/>
        <v>0</v>
      </c>
      <c r="G3" s="7">
        <f t="shared" si="0"/>
        <v>0</v>
      </c>
      <c r="H3" s="7">
        <f t="shared" si="0"/>
        <v>0</v>
      </c>
      <c r="I3" s="7">
        <f t="shared" si="0"/>
        <v>0</v>
      </c>
      <c r="J3" s="7">
        <f t="shared" si="0"/>
        <v>0</v>
      </c>
      <c r="K3" s="7">
        <f t="shared" si="0"/>
        <v>0</v>
      </c>
      <c r="L3" s="7">
        <f t="shared" si="0"/>
        <v>0</v>
      </c>
    </row>
    <row r="4" spans="1:12" x14ac:dyDescent="0.3">
      <c r="A4" t="s">
        <v>2</v>
      </c>
      <c r="B4" t="s">
        <v>3</v>
      </c>
      <c r="C4" s="2"/>
      <c r="D4" s="1"/>
      <c r="E4" s="1"/>
      <c r="F4" s="1"/>
      <c r="G4" s="1"/>
      <c r="H4" s="1"/>
      <c r="I4" s="1"/>
      <c r="J4" s="1"/>
      <c r="K4" s="1"/>
    </row>
    <row r="5" spans="1:12" x14ac:dyDescent="0.3">
      <c r="B5" t="s">
        <v>4</v>
      </c>
      <c r="C5" s="2"/>
      <c r="D5" s="1"/>
      <c r="E5" s="1"/>
      <c r="F5" s="1"/>
      <c r="G5" s="1"/>
      <c r="H5" s="1"/>
      <c r="I5" s="1"/>
      <c r="J5" s="1"/>
      <c r="K5" s="1"/>
    </row>
    <row r="6" spans="1:12" x14ac:dyDescent="0.3">
      <c r="A6" t="s">
        <v>5</v>
      </c>
      <c r="B6" t="s">
        <v>6</v>
      </c>
      <c r="C6" s="2"/>
      <c r="D6" s="1"/>
      <c r="E6" s="1"/>
      <c r="F6" s="1"/>
      <c r="G6" s="1"/>
      <c r="H6" s="1"/>
      <c r="I6" s="1"/>
      <c r="J6" s="1"/>
      <c r="K6" s="1"/>
    </row>
    <row r="7" spans="1:12" x14ac:dyDescent="0.3">
      <c r="A7" t="s">
        <v>7</v>
      </c>
      <c r="B7" t="s">
        <v>8</v>
      </c>
      <c r="C7" s="2"/>
      <c r="D7" s="1"/>
      <c r="E7" s="1"/>
      <c r="F7" s="1"/>
      <c r="G7" s="1"/>
      <c r="H7" s="1"/>
      <c r="I7" s="1"/>
      <c r="J7" s="1"/>
      <c r="K7" s="1"/>
    </row>
    <row r="8" spans="1:12" x14ac:dyDescent="0.3">
      <c r="A8" t="s">
        <v>9</v>
      </c>
      <c r="B8" t="s">
        <v>10</v>
      </c>
      <c r="C8" s="2"/>
      <c r="D8" s="1"/>
      <c r="E8" s="1"/>
      <c r="F8" s="1"/>
      <c r="G8" s="1"/>
      <c r="H8" s="1"/>
      <c r="I8" s="1"/>
      <c r="J8" s="1"/>
      <c r="K8" s="1"/>
    </row>
    <row r="9" spans="1:12" x14ac:dyDescent="0.3">
      <c r="B9" s="3" t="s">
        <v>11</v>
      </c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3">
      <c r="B10" s="3" t="s">
        <v>12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3">
      <c r="A11" t="s">
        <v>13</v>
      </c>
      <c r="B11" t="s">
        <v>14</v>
      </c>
      <c r="C11" s="10"/>
      <c r="D11" s="1"/>
      <c r="E11" s="1"/>
      <c r="F11" s="1"/>
      <c r="G11" s="1"/>
      <c r="H11" s="1"/>
      <c r="I11" s="1"/>
      <c r="J11" s="1"/>
      <c r="K11" s="1"/>
      <c r="L11" s="2"/>
    </row>
    <row r="12" spans="1:12" x14ac:dyDescent="0.3">
      <c r="A12" t="s">
        <v>15</v>
      </c>
      <c r="B12" t="s">
        <v>16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3">
      <c r="B13" t="s">
        <v>17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3">
      <c r="B14" t="s">
        <v>18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3">
      <c r="B15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3">
      <c r="B16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20" x14ac:dyDescent="0.3">
      <c r="A17" t="s">
        <v>21</v>
      </c>
      <c r="B17" t="s">
        <v>22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20" x14ac:dyDescent="0.3">
      <c r="A18" t="s">
        <v>23</v>
      </c>
      <c r="B18" t="s">
        <v>24</v>
      </c>
      <c r="C18" s="2"/>
      <c r="D18" s="2"/>
      <c r="E18" s="2"/>
      <c r="F18" s="2"/>
      <c r="G18" s="2"/>
      <c r="H18" s="2"/>
      <c r="I18" s="2"/>
      <c r="J18" s="2"/>
      <c r="K18" s="2"/>
      <c r="L18" s="2"/>
      <c r="N18" s="2"/>
    </row>
    <row r="19" spans="1:20" x14ac:dyDescent="0.3">
      <c r="B19" s="3" t="s">
        <v>25</v>
      </c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20" x14ac:dyDescent="0.3">
      <c r="A20" t="s">
        <v>26</v>
      </c>
      <c r="B20" t="s">
        <v>27</v>
      </c>
      <c r="C20" s="2"/>
      <c r="D20" s="1"/>
      <c r="E20" s="1"/>
      <c r="F20" s="1"/>
      <c r="G20" s="1"/>
      <c r="H20" s="1"/>
      <c r="I20" s="1"/>
      <c r="J20" s="1"/>
      <c r="K20" s="1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t="s">
        <v>28</v>
      </c>
      <c r="B21" t="s">
        <v>29</v>
      </c>
      <c r="C21" s="2"/>
      <c r="D21" s="1"/>
      <c r="E21" s="1"/>
      <c r="F21" s="1"/>
      <c r="G21" s="1"/>
      <c r="H21" s="1"/>
      <c r="I21" s="1"/>
      <c r="J21" s="1"/>
      <c r="K21" s="1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t="s">
        <v>30</v>
      </c>
      <c r="B22" t="s">
        <v>31</v>
      </c>
      <c r="C22" s="2"/>
      <c r="D22" s="1"/>
      <c r="E22" s="1"/>
      <c r="F22" s="1"/>
      <c r="G22" s="1"/>
      <c r="H22" s="1"/>
      <c r="I22" s="1"/>
      <c r="J22" s="1"/>
      <c r="K22" s="1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t="s">
        <v>32</v>
      </c>
      <c r="B23" t="s">
        <v>33</v>
      </c>
      <c r="C23" s="2"/>
      <c r="D23" s="1"/>
      <c r="E23" s="1"/>
      <c r="F23" s="1"/>
      <c r="G23" s="1"/>
      <c r="H23" s="1"/>
      <c r="I23" s="1"/>
      <c r="J23" s="1"/>
      <c r="K23" s="1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t="s">
        <v>34</v>
      </c>
      <c r="B24" t="s">
        <v>35</v>
      </c>
      <c r="C24" s="2"/>
      <c r="D24" s="1"/>
      <c r="E24" s="1"/>
      <c r="F24" s="1"/>
      <c r="G24" s="1"/>
      <c r="H24" s="1"/>
      <c r="I24" s="1"/>
      <c r="J24" s="1"/>
      <c r="K24" s="1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t="s">
        <v>36</v>
      </c>
      <c r="B25" t="s">
        <v>37</v>
      </c>
      <c r="C25" s="2"/>
      <c r="D25" s="1"/>
      <c r="E25" s="1"/>
      <c r="F25" s="1"/>
      <c r="G25" s="1"/>
      <c r="H25" s="1"/>
      <c r="I25" s="1"/>
      <c r="J25" s="1"/>
      <c r="K25" s="1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t="s">
        <v>38</v>
      </c>
      <c r="B26" t="s">
        <v>39</v>
      </c>
      <c r="C26" s="2"/>
      <c r="D26" s="1"/>
      <c r="E26" s="1"/>
      <c r="F26" s="1"/>
      <c r="G26" s="1"/>
      <c r="H26" s="1"/>
      <c r="I26" s="1"/>
      <c r="J26" s="1"/>
      <c r="K26" s="1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t="s">
        <v>40</v>
      </c>
      <c r="B27" t="s">
        <v>41</v>
      </c>
      <c r="C27" s="2"/>
      <c r="D27" s="1"/>
      <c r="E27" s="1"/>
      <c r="F27" s="1"/>
      <c r="G27" s="1"/>
      <c r="H27" s="1"/>
      <c r="I27" s="1"/>
      <c r="J27" s="1"/>
      <c r="K27" s="1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t="s">
        <v>42</v>
      </c>
      <c r="B28" t="s">
        <v>43</v>
      </c>
      <c r="C28" s="2"/>
      <c r="D28" s="1"/>
      <c r="E28" s="1"/>
      <c r="F28" s="1"/>
      <c r="G28" s="1"/>
      <c r="H28" s="1"/>
      <c r="I28" s="1"/>
      <c r="J28" s="1"/>
      <c r="K28" s="1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t="s">
        <v>44</v>
      </c>
      <c r="B29" t="s">
        <v>45</v>
      </c>
      <c r="C29" s="2"/>
      <c r="D29" s="1"/>
      <c r="E29" s="1"/>
      <c r="F29" s="1"/>
      <c r="G29" s="1"/>
      <c r="H29" s="1"/>
      <c r="I29" s="1"/>
      <c r="J29" s="1"/>
      <c r="K29" s="1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t="s">
        <v>46</v>
      </c>
      <c r="B30" t="s">
        <v>47</v>
      </c>
      <c r="C30" s="2"/>
      <c r="D30" s="1"/>
      <c r="E30" s="1"/>
      <c r="F30" s="1"/>
      <c r="G30" s="1"/>
      <c r="H30" s="1"/>
      <c r="I30" s="1"/>
      <c r="J30" s="1"/>
      <c r="K30" s="1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t="s">
        <v>48</v>
      </c>
      <c r="B31" t="s">
        <v>49</v>
      </c>
      <c r="C31" s="2"/>
      <c r="D31" s="1"/>
      <c r="E31" s="1"/>
      <c r="F31" s="1"/>
      <c r="G31" s="1"/>
      <c r="H31" s="1"/>
      <c r="I31" s="1"/>
      <c r="J31" s="1"/>
      <c r="K31" s="1"/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t="s">
        <v>50</v>
      </c>
      <c r="B32" t="s">
        <v>51</v>
      </c>
      <c r="C32" s="2"/>
      <c r="D32" s="1"/>
      <c r="E32" s="1"/>
      <c r="F32" s="1"/>
      <c r="G32" s="1"/>
      <c r="H32" s="1"/>
      <c r="I32" s="1"/>
      <c r="J32" s="1"/>
      <c r="K32" s="1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t="s">
        <v>52</v>
      </c>
      <c r="B33" t="s">
        <v>53</v>
      </c>
      <c r="C33" s="2"/>
      <c r="D33" s="1"/>
      <c r="E33" s="1"/>
      <c r="F33" s="1"/>
      <c r="G33" s="1"/>
      <c r="H33" s="1"/>
      <c r="I33" s="1"/>
      <c r="J33" s="1"/>
      <c r="K33" s="1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t="s">
        <v>54</v>
      </c>
      <c r="B34" t="s">
        <v>55</v>
      </c>
      <c r="C34" s="2"/>
      <c r="D34" s="1"/>
      <c r="E34" s="1"/>
      <c r="F34" s="1"/>
      <c r="G34" s="1"/>
      <c r="H34" s="1"/>
      <c r="I34" s="1"/>
      <c r="J34" s="1"/>
      <c r="K34" s="1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t="s">
        <v>56</v>
      </c>
      <c r="B35" t="s">
        <v>57</v>
      </c>
      <c r="C35" s="2"/>
      <c r="D35" s="1"/>
      <c r="E35" s="1"/>
      <c r="F35" s="1"/>
      <c r="G35" s="1"/>
      <c r="H35" s="1"/>
      <c r="I35" s="1"/>
      <c r="J35" s="1"/>
      <c r="K35" s="1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t="s">
        <v>58</v>
      </c>
      <c r="B36" t="s">
        <v>59</v>
      </c>
      <c r="C36" s="2"/>
      <c r="D36" s="1"/>
      <c r="E36" s="1"/>
      <c r="F36" s="1"/>
      <c r="G36" s="1"/>
      <c r="H36" s="1"/>
      <c r="I36" s="1"/>
      <c r="J36" s="1"/>
      <c r="K36" s="1"/>
      <c r="M36" s="2"/>
      <c r="N36" s="2"/>
      <c r="O36" s="2"/>
      <c r="P36" s="2"/>
      <c r="Q36" s="2"/>
      <c r="R36" s="2"/>
      <c r="S36" s="2"/>
      <c r="T36" s="2"/>
    </row>
    <row r="37" spans="1:20" ht="29.25" customHeight="1" x14ac:dyDescent="0.3">
      <c r="A37" t="s">
        <v>60</v>
      </c>
      <c r="B37" s="4" t="s">
        <v>61</v>
      </c>
      <c r="C37" s="2"/>
      <c r="D37" s="1"/>
      <c r="E37" s="1"/>
      <c r="F37" s="1"/>
      <c r="G37" s="1"/>
      <c r="H37" s="1"/>
      <c r="I37" s="1"/>
      <c r="J37" s="1"/>
      <c r="K37" s="1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t="s">
        <v>62</v>
      </c>
      <c r="B38" t="s">
        <v>63</v>
      </c>
      <c r="C38" s="2"/>
      <c r="D38" s="1"/>
      <c r="E38" s="1"/>
      <c r="F38" s="1"/>
      <c r="G38" s="1"/>
      <c r="H38" s="1"/>
      <c r="I38" s="1"/>
      <c r="J38" s="1"/>
      <c r="K38" s="1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t="s">
        <v>64</v>
      </c>
      <c r="B39" t="s">
        <v>65</v>
      </c>
      <c r="C39" s="2"/>
      <c r="D39" s="1"/>
      <c r="E39" s="1"/>
      <c r="F39" s="1"/>
      <c r="G39" s="1"/>
      <c r="H39" s="1"/>
      <c r="I39" s="1"/>
      <c r="J39" s="1"/>
      <c r="K39" s="1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t="s">
        <v>66</v>
      </c>
      <c r="B40" t="s">
        <v>67</v>
      </c>
      <c r="C40" s="2"/>
      <c r="D40" s="1"/>
      <c r="E40" s="1"/>
      <c r="F40" s="1"/>
      <c r="G40" s="1"/>
      <c r="H40" s="1"/>
      <c r="I40" s="1"/>
      <c r="J40" s="1"/>
      <c r="K40" s="1"/>
      <c r="M40" s="2"/>
      <c r="N40" s="2"/>
      <c r="O40" s="2"/>
      <c r="P40" s="2"/>
      <c r="Q40" s="2"/>
      <c r="R40" s="2"/>
      <c r="S40" s="2"/>
      <c r="T40" s="2"/>
    </row>
    <row r="41" spans="1:20" x14ac:dyDescent="0.3">
      <c r="B41" s="3" t="s">
        <v>68</v>
      </c>
      <c r="C41" s="6"/>
      <c r="D41" s="6"/>
      <c r="E41" s="6"/>
      <c r="F41" s="6"/>
      <c r="G41" s="6"/>
      <c r="H41" s="6"/>
      <c r="I41" s="6"/>
      <c r="J41" s="6"/>
      <c r="K41" s="6"/>
    </row>
    <row r="42" spans="1:20" x14ac:dyDescent="0.3">
      <c r="A42" t="s">
        <v>69</v>
      </c>
      <c r="B42" t="s">
        <v>68</v>
      </c>
      <c r="C42" s="2"/>
      <c r="D42" s="1"/>
      <c r="E42" s="1"/>
      <c r="F42" s="1"/>
      <c r="G42" s="1"/>
      <c r="H42" s="1"/>
      <c r="I42" s="1"/>
      <c r="J42" s="1"/>
      <c r="K42" s="1"/>
    </row>
    <row r="43" spans="1:20" x14ac:dyDescent="0.3">
      <c r="B43" s="3" t="s">
        <v>70</v>
      </c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0" x14ac:dyDescent="0.3">
      <c r="A44" t="s">
        <v>71</v>
      </c>
      <c r="B44" t="s">
        <v>72</v>
      </c>
      <c r="C44" s="2"/>
      <c r="D44" s="2"/>
      <c r="E44" s="2"/>
      <c r="F44" s="2"/>
      <c r="G44" s="2"/>
      <c r="H44" s="2"/>
      <c r="I44" s="2"/>
      <c r="J44" s="2"/>
      <c r="K44" s="2"/>
    </row>
    <row r="45" spans="1:20" x14ac:dyDescent="0.3">
      <c r="A45" t="s">
        <v>73</v>
      </c>
      <c r="B45" t="s">
        <v>74</v>
      </c>
      <c r="C45" s="2"/>
      <c r="D45" s="2"/>
      <c r="E45" s="2"/>
      <c r="F45" s="2"/>
      <c r="G45" s="2"/>
      <c r="H45" s="2"/>
      <c r="I45" s="2"/>
      <c r="J45" s="2"/>
      <c r="K45" s="2"/>
    </row>
    <row r="46" spans="1:20" ht="28.8" x14ac:dyDescent="0.3">
      <c r="A46" t="s">
        <v>75</v>
      </c>
      <c r="B46" s="4" t="s">
        <v>76</v>
      </c>
      <c r="C46" s="2"/>
      <c r="D46" s="2"/>
      <c r="E46" s="2"/>
      <c r="F46" s="2"/>
      <c r="G46" s="2"/>
      <c r="H46" s="2"/>
      <c r="I46" s="2"/>
      <c r="J46" s="2"/>
      <c r="K46" s="2"/>
    </row>
    <row r="47" spans="1:20" x14ac:dyDescent="0.3">
      <c r="B47" s="3" t="s">
        <v>77</v>
      </c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0" x14ac:dyDescent="0.3">
      <c r="A48" t="s">
        <v>78</v>
      </c>
      <c r="B48" t="s">
        <v>79</v>
      </c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">
      <c r="A49" t="s">
        <v>80</v>
      </c>
      <c r="B49" t="s">
        <v>81</v>
      </c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">
      <c r="B50" s="3" t="s">
        <v>82</v>
      </c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3">
      <c r="B51" s="3" t="s">
        <v>83</v>
      </c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3">
      <c r="A52" t="s">
        <v>84</v>
      </c>
      <c r="B52" t="s">
        <v>85</v>
      </c>
      <c r="C52" s="2"/>
    </row>
    <row r="53" spans="1:12" x14ac:dyDescent="0.3">
      <c r="A53" t="s">
        <v>86</v>
      </c>
      <c r="B53" t="s">
        <v>87</v>
      </c>
      <c r="C53" s="2"/>
    </row>
    <row r="54" spans="1:12" x14ac:dyDescent="0.3">
      <c r="A54" t="s">
        <v>88</v>
      </c>
      <c r="B54" t="s">
        <v>89</v>
      </c>
      <c r="C54" s="2"/>
    </row>
    <row r="55" spans="1:12" x14ac:dyDescent="0.3">
      <c r="B55" s="3" t="s">
        <v>90</v>
      </c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3">
      <c r="A56" t="s">
        <v>91</v>
      </c>
      <c r="B56" t="s">
        <v>92</v>
      </c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3">
      <c r="A57" t="s">
        <v>93</v>
      </c>
      <c r="B57" t="s">
        <v>94</v>
      </c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">
      <c r="A58" t="s">
        <v>95</v>
      </c>
      <c r="B58" t="s">
        <v>96</v>
      </c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3">
      <c r="A59" t="s">
        <v>97</v>
      </c>
      <c r="B59" t="s">
        <v>98</v>
      </c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3">
      <c r="A60" t="s">
        <v>99</v>
      </c>
      <c r="B60" t="s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3">
      <c r="B61" s="3" t="s">
        <v>101</v>
      </c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3">
      <c r="A62" t="s">
        <v>102</v>
      </c>
      <c r="B62" t="s">
        <v>103</v>
      </c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3">
      <c r="A63" t="s">
        <v>104</v>
      </c>
      <c r="B63" t="s">
        <v>105</v>
      </c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3">
      <c r="B64" s="3" t="s">
        <v>106</v>
      </c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3">
      <c r="A65" t="s">
        <v>107</v>
      </c>
      <c r="B65" t="s">
        <v>108</v>
      </c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3">
      <c r="A66" t="s">
        <v>109</v>
      </c>
      <c r="B66" t="s">
        <v>110</v>
      </c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3">
      <c r="A67" t="s">
        <v>111</v>
      </c>
      <c r="B67" t="s">
        <v>112</v>
      </c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3">
      <c r="A68" t="s">
        <v>113</v>
      </c>
      <c r="B68" t="s">
        <v>114</v>
      </c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3">
      <c r="A69" t="s">
        <v>115</v>
      </c>
      <c r="B69" t="s">
        <v>116</v>
      </c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3">
      <c r="A70" t="s">
        <v>117</v>
      </c>
      <c r="B70" t="s">
        <v>118</v>
      </c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3">
      <c r="B71" s="3" t="s">
        <v>119</v>
      </c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3">
      <c r="A72" t="s">
        <v>120</v>
      </c>
      <c r="B72" t="s">
        <v>121</v>
      </c>
      <c r="C72" s="2"/>
    </row>
    <row r="73" spans="1:12" x14ac:dyDescent="0.3">
      <c r="B73" t="s">
        <v>122</v>
      </c>
      <c r="C73" s="2"/>
    </row>
    <row r="74" spans="1:12" x14ac:dyDescent="0.3">
      <c r="A74" t="s">
        <v>123</v>
      </c>
      <c r="B74" t="s">
        <v>124</v>
      </c>
      <c r="C74" s="2"/>
    </row>
    <row r="75" spans="1:12" x14ac:dyDescent="0.3">
      <c r="A75" t="s">
        <v>125</v>
      </c>
      <c r="B75" t="s">
        <v>126</v>
      </c>
      <c r="C75" s="2"/>
    </row>
    <row r="76" spans="1:12" x14ac:dyDescent="0.3">
      <c r="B76" s="3" t="s">
        <v>127</v>
      </c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3">
      <c r="A77" t="s">
        <v>128</v>
      </c>
      <c r="B77" t="s">
        <v>127</v>
      </c>
      <c r="C77" s="2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">
      <c r="B78" s="3" t="s">
        <v>129</v>
      </c>
      <c r="C78" s="6"/>
    </row>
    <row r="79" spans="1:12" x14ac:dyDescent="0.3">
      <c r="A79" t="s">
        <v>130</v>
      </c>
      <c r="B79" t="s">
        <v>131</v>
      </c>
      <c r="C79" s="2"/>
    </row>
    <row r="80" spans="1:12" x14ac:dyDescent="0.3">
      <c r="A80" t="s">
        <v>132</v>
      </c>
      <c r="B80" t="s">
        <v>133</v>
      </c>
      <c r="C80" s="2"/>
    </row>
    <row r="81" spans="1:12" x14ac:dyDescent="0.3">
      <c r="A81" t="s">
        <v>134</v>
      </c>
      <c r="B81" t="s">
        <v>135</v>
      </c>
      <c r="C81" s="2"/>
    </row>
    <row r="82" spans="1:12" x14ac:dyDescent="0.3">
      <c r="A82" t="s">
        <v>136</v>
      </c>
      <c r="B82" t="s">
        <v>137</v>
      </c>
      <c r="C82" s="2"/>
    </row>
    <row r="83" spans="1:12" x14ac:dyDescent="0.3">
      <c r="A83" t="s">
        <v>138</v>
      </c>
      <c r="B83" t="s">
        <v>139</v>
      </c>
      <c r="C83" s="2"/>
    </row>
    <row r="84" spans="1:12" x14ac:dyDescent="0.3">
      <c r="A84" t="s">
        <v>140</v>
      </c>
      <c r="B84" t="s">
        <v>141</v>
      </c>
      <c r="C84" s="2"/>
    </row>
    <row r="85" spans="1:12" x14ac:dyDescent="0.3">
      <c r="A85" t="s">
        <v>142</v>
      </c>
      <c r="B85" t="s">
        <v>143</v>
      </c>
      <c r="C85" s="2"/>
    </row>
    <row r="86" spans="1:12" x14ac:dyDescent="0.3">
      <c r="B86" s="3" t="s">
        <v>144</v>
      </c>
      <c r="C86" s="6"/>
    </row>
    <row r="87" spans="1:12" x14ac:dyDescent="0.3">
      <c r="A87" t="s">
        <v>145</v>
      </c>
      <c r="B87" t="s">
        <v>146</v>
      </c>
      <c r="C87" s="2"/>
    </row>
    <row r="88" spans="1:12" x14ac:dyDescent="0.3">
      <c r="A88" t="s">
        <v>147</v>
      </c>
      <c r="B88" t="s">
        <v>148</v>
      </c>
      <c r="C88" s="2"/>
    </row>
    <row r="89" spans="1:12" x14ac:dyDescent="0.3">
      <c r="A89" t="s">
        <v>149</v>
      </c>
      <c r="B89" t="s">
        <v>150</v>
      </c>
      <c r="C89" s="2"/>
    </row>
    <row r="90" spans="1:12" x14ac:dyDescent="0.3">
      <c r="A90" t="s">
        <v>151</v>
      </c>
      <c r="B90" t="s">
        <v>152</v>
      </c>
      <c r="C90" s="2"/>
    </row>
    <row r="91" spans="1:12" x14ac:dyDescent="0.3">
      <c r="A91" t="s">
        <v>153</v>
      </c>
      <c r="B91" t="s">
        <v>154</v>
      </c>
      <c r="C91" s="2"/>
    </row>
    <row r="92" spans="1:12" x14ac:dyDescent="0.3">
      <c r="A92" t="s">
        <v>155</v>
      </c>
      <c r="B92" t="s">
        <v>156</v>
      </c>
      <c r="C92" s="2"/>
    </row>
    <row r="93" spans="1:12" x14ac:dyDescent="0.3">
      <c r="B93" s="3" t="s">
        <v>157</v>
      </c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3">
      <c r="A94" t="s">
        <v>158</v>
      </c>
      <c r="B94" t="s">
        <v>157</v>
      </c>
      <c r="C94" s="10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">
      <c r="B95" s="3" t="s">
        <v>159</v>
      </c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3">
      <c r="A96" t="s">
        <v>160</v>
      </c>
      <c r="B96" t="s">
        <v>159</v>
      </c>
      <c r="C96" s="10"/>
      <c r="D96" s="1"/>
      <c r="E96" s="1"/>
      <c r="F96" s="1"/>
      <c r="G96" s="1"/>
      <c r="H96" s="1"/>
      <c r="I96" s="1"/>
      <c r="J96" s="1"/>
      <c r="K96" s="1"/>
      <c r="L96" s="1"/>
    </row>
    <row r="97" spans="1:13" x14ac:dyDescent="0.3">
      <c r="B97" s="3" t="s">
        <v>161</v>
      </c>
      <c r="C97" s="6"/>
    </row>
    <row r="98" spans="1:13" x14ac:dyDescent="0.3">
      <c r="A98" t="s">
        <v>162</v>
      </c>
      <c r="B98" t="s">
        <v>163</v>
      </c>
      <c r="C98" s="2"/>
    </row>
    <row r="99" spans="1:13" x14ac:dyDescent="0.3">
      <c r="A99" t="s">
        <v>164</v>
      </c>
      <c r="B99" t="s">
        <v>165</v>
      </c>
      <c r="C99" s="2"/>
    </row>
    <row r="100" spans="1:13" x14ac:dyDescent="0.3">
      <c r="B100" s="3" t="s">
        <v>166</v>
      </c>
      <c r="C100" s="6"/>
    </row>
    <row r="101" spans="1:13" x14ac:dyDescent="0.3">
      <c r="A101" t="s">
        <v>167</v>
      </c>
      <c r="B101" t="s">
        <v>168</v>
      </c>
      <c r="C101" s="2"/>
    </row>
    <row r="102" spans="1:13" x14ac:dyDescent="0.3">
      <c r="A102" t="s">
        <v>169</v>
      </c>
      <c r="B102" t="s">
        <v>170</v>
      </c>
      <c r="C102" s="2"/>
    </row>
    <row r="103" spans="1:13" x14ac:dyDescent="0.3">
      <c r="A103" t="s">
        <v>171</v>
      </c>
      <c r="B103" t="s">
        <v>172</v>
      </c>
      <c r="C103" s="2"/>
    </row>
    <row r="104" spans="1:13" x14ac:dyDescent="0.3">
      <c r="A104" t="s">
        <v>173</v>
      </c>
      <c r="B104" t="s">
        <v>174</v>
      </c>
      <c r="C104" s="2"/>
    </row>
    <row r="105" spans="1:13" x14ac:dyDescent="0.3">
      <c r="B105" s="3" t="s">
        <v>175</v>
      </c>
      <c r="C105" s="6"/>
    </row>
    <row r="106" spans="1:13" x14ac:dyDescent="0.3">
      <c r="A106" t="s">
        <v>176</v>
      </c>
      <c r="B106" t="s">
        <v>177</v>
      </c>
      <c r="C106" s="2"/>
    </row>
    <row r="107" spans="1:13" x14ac:dyDescent="0.3">
      <c r="A107" t="s">
        <v>178</v>
      </c>
      <c r="B107" t="s">
        <v>179</v>
      </c>
      <c r="C107" s="2"/>
    </row>
    <row r="108" spans="1:13" x14ac:dyDescent="0.3">
      <c r="A108" t="s">
        <v>180</v>
      </c>
      <c r="B108" t="s">
        <v>181</v>
      </c>
      <c r="C108" s="2"/>
    </row>
    <row r="109" spans="1:13" x14ac:dyDescent="0.3">
      <c r="A109" t="s">
        <v>182</v>
      </c>
      <c r="B109" t="s">
        <v>183</v>
      </c>
      <c r="C109" s="2"/>
    </row>
    <row r="110" spans="1:13" ht="15.6" x14ac:dyDescent="0.3">
      <c r="B110" s="5" t="s">
        <v>184</v>
      </c>
      <c r="C110" s="8"/>
      <c r="D110" s="8">
        <f t="shared" ref="D110:M110" si="1">D105+D100+D97+D95+D93+D86+D78+D76+D71+D64+D61+D55+D51+D47+D43+D41+D19+D10+D3</f>
        <v>0</v>
      </c>
      <c r="E110" s="8">
        <f t="shared" si="1"/>
        <v>0</v>
      </c>
      <c r="F110" s="8">
        <f t="shared" si="1"/>
        <v>0</v>
      </c>
      <c r="G110" s="8">
        <f t="shared" si="1"/>
        <v>0</v>
      </c>
      <c r="H110" s="8">
        <f t="shared" si="1"/>
        <v>0</v>
      </c>
      <c r="I110" s="8">
        <f t="shared" si="1"/>
        <v>0</v>
      </c>
      <c r="J110" s="8">
        <f t="shared" si="1"/>
        <v>0</v>
      </c>
      <c r="K110" s="8">
        <f t="shared" si="1"/>
        <v>0</v>
      </c>
      <c r="L110" s="8">
        <f t="shared" si="1"/>
        <v>0</v>
      </c>
      <c r="M110" s="8">
        <f t="shared" si="1"/>
        <v>0</v>
      </c>
    </row>
    <row r="111" spans="1:13" x14ac:dyDescent="0.3">
      <c r="B111" s="9" t="s">
        <v>185</v>
      </c>
      <c r="C111" s="10"/>
      <c r="D111" s="1"/>
      <c r="E111" s="1"/>
      <c r="F111" s="1"/>
      <c r="G111" s="1"/>
      <c r="H111" s="1"/>
      <c r="I111" s="1"/>
      <c r="J111" s="1"/>
      <c r="K111" s="1"/>
      <c r="L111" s="1"/>
    </row>
    <row r="112" spans="1:13" ht="15.6" x14ac:dyDescent="0.3">
      <c r="B112" s="5" t="s">
        <v>186</v>
      </c>
      <c r="C112" s="8"/>
      <c r="D112" s="8">
        <f t="shared" ref="D112:L112" si="2">D110+D111</f>
        <v>0</v>
      </c>
      <c r="E112" s="8">
        <f t="shared" si="2"/>
        <v>0</v>
      </c>
      <c r="F112" s="8">
        <f t="shared" si="2"/>
        <v>0</v>
      </c>
      <c r="G112" s="8">
        <f t="shared" si="2"/>
        <v>0</v>
      </c>
      <c r="H112" s="8">
        <f t="shared" si="2"/>
        <v>0</v>
      </c>
      <c r="I112" s="8">
        <f t="shared" si="2"/>
        <v>0</v>
      </c>
      <c r="J112" s="8">
        <f t="shared" si="2"/>
        <v>0</v>
      </c>
      <c r="K112" s="8">
        <f t="shared" si="2"/>
        <v>0</v>
      </c>
      <c r="L112" s="8">
        <f t="shared" si="2"/>
        <v>0</v>
      </c>
    </row>
    <row r="113" spans="3:3" x14ac:dyDescent="0.3">
      <c r="C11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3714fb-78f5-452e-b3bd-e9a51858c6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C26B71D98AF4CA7F74E47398AA43D" ma:contentTypeVersion="6" ma:contentTypeDescription="Create a new document." ma:contentTypeScope="" ma:versionID="e10c86859598e8e8632867cd50ac534a">
  <xsd:schema xmlns:xsd="http://www.w3.org/2001/XMLSchema" xmlns:xs="http://www.w3.org/2001/XMLSchema" xmlns:p="http://schemas.microsoft.com/office/2006/metadata/properties" xmlns:ns3="4d3714fb-78f5-452e-b3bd-e9a51858c67e" xmlns:ns4="e4580671-3c58-4bdf-b9dd-86c67de7f5a7" targetNamespace="http://schemas.microsoft.com/office/2006/metadata/properties" ma:root="true" ma:fieldsID="c55e40b2e49c9cf7821ef98020da0b0b" ns3:_="" ns4:_="">
    <xsd:import namespace="4d3714fb-78f5-452e-b3bd-e9a51858c67e"/>
    <xsd:import namespace="e4580671-3c58-4bdf-b9dd-86c67de7f5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714fb-78f5-452e-b3bd-e9a51858c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80671-3c58-4bdf-b9dd-86c67de7f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EAB3A4-E753-49EF-8CF7-E4B8BBE68E23}">
  <ds:schemaRefs>
    <ds:schemaRef ds:uri="http://schemas.microsoft.com/office/2006/metadata/properties"/>
    <ds:schemaRef ds:uri="http://schemas.microsoft.com/office/infopath/2007/PartnerControls"/>
    <ds:schemaRef ds:uri="4d3714fb-78f5-452e-b3bd-e9a51858c67e"/>
  </ds:schemaRefs>
</ds:datastoreItem>
</file>

<file path=customXml/itemProps2.xml><?xml version="1.0" encoding="utf-8"?>
<ds:datastoreItem xmlns:ds="http://schemas.openxmlformats.org/officeDocument/2006/customXml" ds:itemID="{9CFDFE58-B7FC-4E20-99ED-937833029F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33D22A-82C1-402A-BEE6-A2CB22162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714fb-78f5-452e-b3bd-e9a51858c67e"/>
    <ds:schemaRef ds:uri="e4580671-3c58-4bdf-b9dd-86c67de7f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current gdp</vt:lpstr>
      <vt:lpstr>sectoral share of gdp</vt:lpstr>
      <vt:lpstr>constant gdp</vt:lpstr>
      <vt:lpstr>gdp growth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NATIONAL ACC</dc:creator>
  <cp:keywords/>
  <dc:description/>
  <cp:lastModifiedBy>ABOSU</cp:lastModifiedBy>
  <cp:revision/>
  <dcterms:created xsi:type="dcterms:W3CDTF">2023-04-10T12:15:38Z</dcterms:created>
  <dcterms:modified xsi:type="dcterms:W3CDTF">2023-04-19T17:05:01Z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0x01010070DC26B71D98AF4CA7F74E47398AA43D</vt:lpwstr>
  </property>
</Properties>
</file>